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1760" windowWidth="28590" windowHeight="12585"/>
  </bookViews>
  <sheets>
    <sheet name="дох и расход 2кв 23 " sheetId="6" r:id="rId1"/>
    <sheet name="пояснит записка 2кв 2023  " sheetId="7" r:id="rId2"/>
  </sheets>
  <calcPr calcId="145621"/>
</workbook>
</file>

<file path=xl/calcChain.xml><?xml version="1.0" encoding="utf-8"?>
<calcChain xmlns="http://schemas.openxmlformats.org/spreadsheetml/2006/main">
  <c r="I8" i="6" l="1"/>
  <c r="I9" i="6"/>
  <c r="I10" i="6"/>
  <c r="K11" i="6"/>
  <c r="L11" i="6"/>
  <c r="J11" i="6"/>
  <c r="I11" i="6" s="1"/>
  <c r="I14" i="6"/>
  <c r="I15" i="6"/>
  <c r="I16" i="6"/>
  <c r="I17" i="6"/>
  <c r="I18" i="6"/>
  <c r="I19" i="6"/>
  <c r="I20" i="6"/>
  <c r="I21" i="6"/>
  <c r="I22" i="6"/>
  <c r="I23" i="6"/>
  <c r="I24" i="6"/>
  <c r="I25" i="6"/>
  <c r="I26" i="6"/>
  <c r="I27" i="6"/>
  <c r="I28" i="6"/>
  <c r="I29" i="6"/>
  <c r="I30" i="6"/>
  <c r="I32" i="6"/>
  <c r="I33" i="6"/>
  <c r="I34" i="6"/>
  <c r="I35" i="6"/>
  <c r="I36" i="6"/>
  <c r="I37" i="6"/>
  <c r="I38" i="6"/>
  <c r="I39" i="6"/>
  <c r="I40" i="6"/>
  <c r="I41" i="6"/>
  <c r="I42" i="6"/>
  <c r="I43" i="6"/>
  <c r="I44" i="6"/>
  <c r="I45" i="6"/>
  <c r="I47" i="6"/>
  <c r="I49" i="6"/>
  <c r="I50" i="6"/>
  <c r="I51" i="6"/>
  <c r="I52" i="6"/>
  <c r="I53" i="6"/>
  <c r="I54" i="6"/>
  <c r="I55" i="6"/>
  <c r="I56" i="6"/>
  <c r="I57" i="6"/>
  <c r="I58" i="6"/>
  <c r="I59" i="6"/>
  <c r="I60" i="6"/>
  <c r="I61" i="6"/>
  <c r="I63" i="6"/>
  <c r="I64" i="6"/>
  <c r="I65" i="6"/>
  <c r="I66" i="6"/>
  <c r="I67" i="6"/>
  <c r="I68" i="6"/>
  <c r="I69" i="6"/>
  <c r="I70" i="6"/>
  <c r="I71" i="6"/>
  <c r="I72" i="6"/>
  <c r="I73" i="6"/>
  <c r="I74" i="6"/>
  <c r="I75" i="6"/>
  <c r="I76" i="6"/>
  <c r="I77" i="6"/>
  <c r="I78" i="6"/>
  <c r="I79" i="6"/>
  <c r="I80" i="6"/>
  <c r="I81" i="6"/>
  <c r="I82" i="6"/>
  <c r="I83" i="6"/>
  <c r="I84" i="6"/>
  <c r="I85" i="6"/>
  <c r="I86" i="6"/>
  <c r="I87" i="6"/>
  <c r="I88" i="6"/>
  <c r="I89" i="6"/>
  <c r="I90" i="6"/>
  <c r="I91" i="6"/>
  <c r="I92" i="6"/>
  <c r="I93" i="6"/>
  <c r="I94" i="6"/>
  <c r="I95" i="6"/>
  <c r="I96" i="6"/>
  <c r="I98" i="6"/>
  <c r="I99" i="6"/>
  <c r="I100" i="6"/>
  <c r="I101" i="6"/>
  <c r="I102" i="6"/>
  <c r="I104" i="6"/>
  <c r="I105" i="6"/>
  <c r="I106" i="6"/>
  <c r="I107" i="6"/>
  <c r="I108" i="6"/>
  <c r="I109" i="6"/>
  <c r="I110" i="6"/>
  <c r="I111" i="6"/>
  <c r="I112" i="6"/>
  <c r="I113" i="6"/>
  <c r="I7" i="6"/>
  <c r="L62" i="6" l="1"/>
  <c r="L103" i="6"/>
  <c r="L97" i="6" s="1"/>
  <c r="L48" i="6"/>
  <c r="I48" i="6" s="1"/>
  <c r="H114" i="6"/>
  <c r="G114" i="6"/>
  <c r="K103" i="6"/>
  <c r="K97" i="6" s="1"/>
  <c r="J103" i="6"/>
  <c r="J97" i="6" s="1"/>
  <c r="K62" i="6"/>
  <c r="J62" i="6"/>
  <c r="D54" i="6"/>
  <c r="K46" i="6"/>
  <c r="I46" i="6" s="1"/>
  <c r="D34" i="6"/>
  <c r="D33" i="6"/>
  <c r="D32" i="6"/>
  <c r="J31" i="6"/>
  <c r="H11" i="6"/>
  <c r="G11" i="6"/>
  <c r="F11" i="6"/>
  <c r="E11" i="6"/>
  <c r="D11" i="6"/>
  <c r="D8" i="6"/>
  <c r="L31" i="6" l="1"/>
  <c r="L13" i="6" s="1"/>
  <c r="K31" i="6"/>
  <c r="K13" i="6" s="1"/>
  <c r="K114" i="6" s="1"/>
  <c r="I97" i="6"/>
  <c r="I103" i="6"/>
  <c r="I62" i="6"/>
  <c r="L114" i="6"/>
  <c r="J13" i="6"/>
  <c r="I31" i="6" l="1"/>
  <c r="I13" i="6"/>
  <c r="J114" i="6"/>
  <c r="I114" i="6" s="1"/>
</calcChain>
</file>

<file path=xl/sharedStrings.xml><?xml version="1.0" encoding="utf-8"?>
<sst xmlns="http://schemas.openxmlformats.org/spreadsheetml/2006/main" count="197" uniqueCount="181">
  <si>
    <t>(наименование организации образования)</t>
  </si>
  <si>
    <t>Наименование</t>
  </si>
  <si>
    <t>Сумма доходов и расходов за 1 квартал</t>
  </si>
  <si>
    <t>Сумма доходов и расходов за 2 квартал</t>
  </si>
  <si>
    <t>Сумма доходов и расходов за 3 квартал</t>
  </si>
  <si>
    <t>январь</t>
  </si>
  <si>
    <t>февраль</t>
  </si>
  <si>
    <t>ДОХОДЫ</t>
  </si>
  <si>
    <t>Финансирование из бюджета</t>
  </si>
  <si>
    <t>Поступление средств от спонсорской и благотворительной помощи</t>
  </si>
  <si>
    <t xml:space="preserve">     из республиканского бюджета</t>
  </si>
  <si>
    <t>Поступление средств от платных услуг</t>
  </si>
  <si>
    <t>ВСЕГО ДОХОДОВ</t>
  </si>
  <si>
    <t>РАСХОДЫ</t>
  </si>
  <si>
    <t xml:space="preserve">РАСХОДЫ бюджетных средств </t>
  </si>
  <si>
    <t>Оплата труда</t>
  </si>
  <si>
    <t>Компенсационные выплаты</t>
  </si>
  <si>
    <t>Социальный налог</t>
  </si>
  <si>
    <t xml:space="preserve">Социальные отчисления в гос. фонд соц. страхования </t>
  </si>
  <si>
    <t>командировочные</t>
  </si>
  <si>
    <t>ОСМС</t>
  </si>
  <si>
    <t>ВОСМС</t>
  </si>
  <si>
    <t>Коммунальные услуги</t>
  </si>
  <si>
    <t>Связь</t>
  </si>
  <si>
    <t>ТБО</t>
  </si>
  <si>
    <t>налог на землю,имущ,транс</t>
  </si>
  <si>
    <t>госпошлина</t>
  </si>
  <si>
    <t>страхование сотрудников,мед осмотр сотрудн</t>
  </si>
  <si>
    <t>страх транспорта</t>
  </si>
  <si>
    <t>плата за эмиссию</t>
  </si>
  <si>
    <t>дератизация</t>
  </si>
  <si>
    <t>Всего Приобретение</t>
  </si>
  <si>
    <t>Диплом</t>
  </si>
  <si>
    <t>зачетные книжки</t>
  </si>
  <si>
    <t>спорт инвентарь</t>
  </si>
  <si>
    <t>моющее</t>
  </si>
  <si>
    <t>журналы</t>
  </si>
  <si>
    <t>Приобретение топлива (гсм)</t>
  </si>
  <si>
    <t>канцел товары</t>
  </si>
  <si>
    <t>учебники</t>
  </si>
  <si>
    <t>эл товары</t>
  </si>
  <si>
    <t>водоэмульсия</t>
  </si>
  <si>
    <t>дипломы</t>
  </si>
  <si>
    <t>хоз товары</t>
  </si>
  <si>
    <t>приобретение питьевой воды</t>
  </si>
  <si>
    <t>Гарантийного обеспеч</t>
  </si>
  <si>
    <t>приобретение медикаментов</t>
  </si>
  <si>
    <t>штрафы пеня</t>
  </si>
  <si>
    <t>Бона</t>
  </si>
  <si>
    <t>дорожная  компенсация</t>
  </si>
  <si>
    <t xml:space="preserve">питание детей </t>
  </si>
  <si>
    <t xml:space="preserve"> прочие работ и услуг</t>
  </si>
  <si>
    <t>охрана</t>
  </si>
  <si>
    <t>наладка системы водоснабжения</t>
  </si>
  <si>
    <t>аренда автобуса</t>
  </si>
  <si>
    <t>подписка</t>
  </si>
  <si>
    <t>фин услуги</t>
  </si>
  <si>
    <t>РЕМОНТ МАШИН</t>
  </si>
  <si>
    <t>изготовление жалюзи</t>
  </si>
  <si>
    <t>АСКФР</t>
  </si>
  <si>
    <t>ТБН Сервис</t>
  </si>
  <si>
    <t>заправка картриджа</t>
  </si>
  <si>
    <t>перез огнетушителей</t>
  </si>
  <si>
    <t>использ веб портал, услуги саита</t>
  </si>
  <si>
    <t>поверка счетчика</t>
  </si>
  <si>
    <t>промывка систем отопления</t>
  </si>
  <si>
    <t xml:space="preserve">текущии ремонт здания </t>
  </si>
  <si>
    <t>текущии ремонт оборудования</t>
  </si>
  <si>
    <t>текущии ремонт орг техники</t>
  </si>
  <si>
    <t>курсы семинары</t>
  </si>
  <si>
    <t>оценка земли</t>
  </si>
  <si>
    <t>изгот мебели</t>
  </si>
  <si>
    <t>СТИПЕНДИЯ</t>
  </si>
  <si>
    <t>соц налог</t>
  </si>
  <si>
    <t>РАСХОДЫ  средств от платных услуг</t>
  </si>
  <si>
    <t>возврат в бюджет</t>
  </si>
  <si>
    <t>возврат за обучение</t>
  </si>
  <si>
    <t>федерация футбола</t>
  </si>
  <si>
    <t>гарантийного обеспеч</t>
  </si>
  <si>
    <t>всего услуг</t>
  </si>
  <si>
    <t>стирка</t>
  </si>
  <si>
    <t>услуги мойки</t>
  </si>
  <si>
    <t>курьерские услуги</t>
  </si>
  <si>
    <t>соц отчисление</t>
  </si>
  <si>
    <t>госпошлина,штрафы</t>
  </si>
  <si>
    <t>ВСЕГО РАСХОДОВ</t>
  </si>
  <si>
    <t>Директор___________________</t>
  </si>
  <si>
    <t>Главный бухгалтер__________</t>
  </si>
  <si>
    <t>Пояснительная записка</t>
  </si>
  <si>
    <t xml:space="preserve">                               энергетики и электронных технологий"</t>
  </si>
  <si>
    <t>Управления образования г. Алматы</t>
  </si>
  <si>
    <t>Местонахождение организации г Алматы ул Жандосова 65</t>
  </si>
  <si>
    <t>б) компенсационные выплаты – 0,0</t>
  </si>
  <si>
    <t>ГСМ в талонах</t>
  </si>
  <si>
    <t>электротовары</t>
  </si>
  <si>
    <t>услуги охраны</t>
  </si>
  <si>
    <t>Директор</t>
  </si>
  <si>
    <t xml:space="preserve">Т.Тайтулеев </t>
  </si>
  <si>
    <t>Гл.бухгалтер:</t>
  </si>
  <si>
    <t xml:space="preserve">А.Бестерекова </t>
  </si>
  <si>
    <t>денежная компенсация сиротам</t>
  </si>
  <si>
    <t>проф испыт пожарной сигнализации общ</t>
  </si>
  <si>
    <t>обработка постельных принадлежностей</t>
  </si>
  <si>
    <t>антивирусная программа</t>
  </si>
  <si>
    <t>обмундирование</t>
  </si>
  <si>
    <t>чистка канализационных люк</t>
  </si>
  <si>
    <t>6-дератизация-</t>
  </si>
  <si>
    <t>20. налоги (земля.имущества.транспорт)</t>
  </si>
  <si>
    <t xml:space="preserve">21. налог за эмиссия </t>
  </si>
  <si>
    <t>Списание ОС</t>
  </si>
  <si>
    <t>Проведение Чемпионата</t>
  </si>
  <si>
    <t>благоустроиства</t>
  </si>
  <si>
    <t>тартановые покрытие</t>
  </si>
  <si>
    <t xml:space="preserve">ремонт машин -                   </t>
  </si>
  <si>
    <t>Замена труб общежитий</t>
  </si>
  <si>
    <t>Пр0чие виды работ</t>
  </si>
  <si>
    <t>моющее средства</t>
  </si>
  <si>
    <t xml:space="preserve">фин услуги -                                         </t>
  </si>
  <si>
    <t>прочие виды и работ</t>
  </si>
  <si>
    <t>Всего приобретение</t>
  </si>
  <si>
    <t xml:space="preserve">                                                     ГККП "Алматинский государственный колледж энергетики и электронных технологий"</t>
  </si>
  <si>
    <t>План на 2023 год</t>
  </si>
  <si>
    <t>товары для сантехники</t>
  </si>
  <si>
    <t>товары для WorldsKils (сумки)</t>
  </si>
  <si>
    <t>Вода питьевая</t>
  </si>
  <si>
    <t>возврат за проживание</t>
  </si>
  <si>
    <t>аудит пож безопасности</t>
  </si>
  <si>
    <t>изготовление стек стендов</t>
  </si>
  <si>
    <t>посещение концерта</t>
  </si>
  <si>
    <t>перетяжка мебели</t>
  </si>
  <si>
    <t>34,5</t>
  </si>
  <si>
    <t>услуги саита</t>
  </si>
  <si>
    <t>услуги аудита пожарной сигнализации</t>
  </si>
  <si>
    <t>обслуживание счетчика</t>
  </si>
  <si>
    <t xml:space="preserve">обслуживание пож охр сигнализации </t>
  </si>
  <si>
    <t xml:space="preserve"> </t>
  </si>
  <si>
    <t xml:space="preserve">  19.  возврат  в  бюджет - </t>
  </si>
  <si>
    <t>апрель</t>
  </si>
  <si>
    <t>май</t>
  </si>
  <si>
    <t xml:space="preserve">строит товары </t>
  </si>
  <si>
    <t>стаканыодноразовые</t>
  </si>
  <si>
    <t>июнь,</t>
  </si>
  <si>
    <t>квадрокоптер</t>
  </si>
  <si>
    <t xml:space="preserve">изготовление тех паспорта </t>
  </si>
  <si>
    <t xml:space="preserve">к отчету о доходах и расходах за 2 квартал 2023г  по ГККП «Алматинский государственный колледж </t>
  </si>
  <si>
    <t>I.Доходы за 2 квартал 2023 года составили  575060,2 тыс.тенге, из них:</t>
  </si>
  <si>
    <t>из бюджета   554683,4тыс.тенге</t>
  </si>
  <si>
    <t>II.Расходы за 2 квартал 2023года составили 378370,4 тыс.тенге</t>
  </si>
  <si>
    <t>в) социальный налог –9612,9 тыс тенге</t>
  </si>
  <si>
    <t>г) социальные отчисления в гос.фонд соц. страхования - 4478,0, тыс.тг</t>
  </si>
  <si>
    <t>ОСМС- 4403,9 тыс.тг</t>
  </si>
  <si>
    <t>ВОСМС-    2935,9  тыс.т</t>
  </si>
  <si>
    <t>2. Коммунальные услуги (151,152) -  13918,4 тыс.тенге</t>
  </si>
  <si>
    <t>3 - услуги связи –238,9 тыс.тг</t>
  </si>
  <si>
    <t>5- ТБО-  100,8 тыс тенге</t>
  </si>
  <si>
    <t>4 -Бона   -101,4 тыс.тг</t>
  </si>
  <si>
    <t xml:space="preserve">7- страхование сотрудников          294,4 </t>
  </si>
  <si>
    <t>8. Приобретение хоз.товаров и инв. -23302,1 тыс.тенге</t>
  </si>
  <si>
    <t>товары для Worldskils</t>
  </si>
  <si>
    <t>стаканы одноразовые</t>
  </si>
  <si>
    <t>9,. Оплата транспортных услуг(153):    6517,5  тыс.тенге</t>
  </si>
  <si>
    <t>в,т,ч, -транспортные услуги для перевозки учащихся по дуальной системе – 6517,5 тыс.тг</t>
  </si>
  <si>
    <t xml:space="preserve">10,. Оплата прочих услуг и работ (159) составило:    3523,4 тыс. тенге, из них: </t>
  </si>
  <si>
    <t xml:space="preserve">изготовление  тех паспорта </t>
  </si>
  <si>
    <t>пошив костюмов</t>
  </si>
  <si>
    <t>11. Выплачена стипендия -                              79232,0,  тыс .тенге</t>
  </si>
  <si>
    <t>услуги стирки</t>
  </si>
  <si>
    <t>услуги автомойки</t>
  </si>
  <si>
    <t>а) оплата труда-   164693,1 тыс тенге</t>
  </si>
  <si>
    <t xml:space="preserve"> -электроэнергия – 1539,9    тыс.тг</t>
  </si>
  <si>
    <t xml:space="preserve"> -горячая вода и отопление -  12081,4 тыс.тг</t>
  </si>
  <si>
    <t xml:space="preserve"> - канализация - 117,6 тыс.тг</t>
  </si>
  <si>
    <t>- хол вода -            179, 5 тыс.т</t>
  </si>
  <si>
    <t xml:space="preserve">12. Дорожная  компенсация -                                                    4912тыс тг </t>
  </si>
  <si>
    <t xml:space="preserve">13.Питание </t>
  </si>
  <si>
    <t>14. Взносы</t>
  </si>
  <si>
    <t xml:space="preserve">15. Командировочные - </t>
  </si>
  <si>
    <t xml:space="preserve">16. госпошлина  ,пеня    </t>
  </si>
  <si>
    <t>17 возврат за обучение</t>
  </si>
  <si>
    <t>18 возврат за проживание</t>
  </si>
  <si>
    <t>ОТЧЕТ О ДОХОДАХ И РАСХОДАХ за 2  квартал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</si>
</sst>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4" x14ac:knownFonts="1">
    <font>
      <sz val="11"/>
      <color theme="1"/>
      <name val="Calibri"/>
      <family val="2"/>
      <scheme val="minor"/>
    </font>
    <font>
      <i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1"/>
      <name val="Calibri"/>
      <family val="2"/>
      <scheme val="minor"/>
    </font>
    <font>
      <b/>
      <i/>
      <sz val="10"/>
      <name val="Times New Roman"/>
      <family val="1"/>
      <charset val="204"/>
    </font>
    <font>
      <sz val="10"/>
      <name val="Calibri"/>
      <family val="2"/>
      <scheme val="minor"/>
    </font>
    <font>
      <b/>
      <sz val="11"/>
      <name val="Calibri"/>
      <family val="2"/>
      <charset val="204"/>
      <scheme val="minor"/>
    </font>
    <font>
      <b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i/>
      <sz val="14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u/>
      <sz val="12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5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3" xfId="0" applyFont="1" applyBorder="1"/>
    <xf numFmtId="0" fontId="3" fillId="0" borderId="6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2" fillId="2" borderId="3" xfId="0" applyFont="1" applyFill="1" applyBorder="1" applyAlignment="1">
      <alignment horizontal="center" wrapText="1"/>
    </xf>
    <xf numFmtId="3" fontId="2" fillId="2" borderId="3" xfId="0" applyNumberFormat="1" applyFont="1" applyFill="1" applyBorder="1" applyAlignment="1">
      <alignment horizontal="center" wrapText="1"/>
    </xf>
    <xf numFmtId="0" fontId="0" fillId="0" borderId="0" xfId="0" applyBorder="1"/>
    <xf numFmtId="0" fontId="1" fillId="2" borderId="3" xfId="0" applyFont="1" applyFill="1" applyBorder="1" applyAlignment="1">
      <alignment wrapText="1"/>
    </xf>
    <xf numFmtId="0" fontId="2" fillId="2" borderId="3" xfId="0" applyFont="1" applyFill="1" applyBorder="1" applyAlignment="1">
      <alignment horizontal="right" wrapText="1"/>
    </xf>
    <xf numFmtId="3" fontId="2" fillId="2" borderId="3" xfId="0" applyNumberFormat="1" applyFont="1" applyFill="1" applyBorder="1" applyAlignment="1">
      <alignment horizontal="right" wrapText="1"/>
    </xf>
    <xf numFmtId="0" fontId="2" fillId="2" borderId="3" xfId="0" applyFont="1" applyFill="1" applyBorder="1" applyAlignment="1">
      <alignment wrapText="1"/>
    </xf>
    <xf numFmtId="1" fontId="2" fillId="2" borderId="3" xfId="0" applyNumberFormat="1" applyFont="1" applyFill="1" applyBorder="1" applyAlignment="1">
      <alignment horizontal="right" wrapText="1"/>
    </xf>
    <xf numFmtId="0" fontId="4" fillId="2" borderId="3" xfId="0" applyFont="1" applyFill="1" applyBorder="1" applyAlignment="1">
      <alignment horizontal="center"/>
    </xf>
    <xf numFmtId="3" fontId="2" fillId="2" borderId="3" xfId="0" applyNumberFormat="1" applyFont="1" applyFill="1" applyBorder="1" applyAlignment="1">
      <alignment horizontal="right"/>
    </xf>
    <xf numFmtId="3" fontId="1" fillId="2" borderId="3" xfId="0" applyNumberFormat="1" applyFont="1" applyFill="1" applyBorder="1" applyAlignment="1">
      <alignment horizontal="right" wrapText="1"/>
    </xf>
    <xf numFmtId="3" fontId="2" fillId="2" borderId="3" xfId="0" applyNumberFormat="1" applyFont="1" applyFill="1" applyBorder="1" applyAlignment="1">
      <alignment wrapText="1"/>
    </xf>
    <xf numFmtId="0" fontId="9" fillId="0" borderId="0" xfId="0" applyFont="1"/>
    <xf numFmtId="0" fontId="10" fillId="0" borderId="3" xfId="0" applyFont="1" applyBorder="1" applyAlignment="1">
      <alignment wrapText="1"/>
    </xf>
    <xf numFmtId="0" fontId="11" fillId="0" borderId="3" xfId="0" applyFont="1" applyBorder="1" applyAlignment="1">
      <alignment wrapText="1"/>
    </xf>
    <xf numFmtId="3" fontId="11" fillId="2" borderId="3" xfId="0" applyNumberFormat="1" applyFont="1" applyFill="1" applyBorder="1" applyAlignment="1">
      <alignment horizontal="right" wrapText="1"/>
    </xf>
    <xf numFmtId="0" fontId="12" fillId="0" borderId="0" xfId="0" applyFont="1"/>
    <xf numFmtId="0" fontId="0" fillId="0" borderId="0" xfId="0" applyFont="1"/>
    <xf numFmtId="0" fontId="13" fillId="2" borderId="3" xfId="0" applyFont="1" applyFill="1" applyBorder="1" applyAlignment="1">
      <alignment wrapText="1"/>
    </xf>
    <xf numFmtId="0" fontId="2" fillId="3" borderId="3" xfId="0" applyFont="1" applyFill="1" applyBorder="1" applyAlignment="1">
      <alignment horizontal="center" wrapText="1"/>
    </xf>
    <xf numFmtId="3" fontId="2" fillId="0" borderId="3" xfId="0" applyNumberFormat="1" applyFont="1" applyBorder="1" applyAlignment="1">
      <alignment horizontal="right" wrapText="1"/>
    </xf>
    <xf numFmtId="0" fontId="11" fillId="0" borderId="0" xfId="0" applyFont="1"/>
    <xf numFmtId="3" fontId="11" fillId="0" borderId="0" xfId="0" applyNumberFormat="1" applyFont="1"/>
    <xf numFmtId="3" fontId="3" fillId="0" borderId="0" xfId="0" applyNumberFormat="1" applyFont="1"/>
    <xf numFmtId="0" fontId="15" fillId="0" borderId="0" xfId="0" applyFont="1"/>
    <xf numFmtId="49" fontId="16" fillId="0" borderId="0" xfId="0" applyNumberFormat="1" applyFont="1" applyAlignment="1">
      <alignment horizontal="center"/>
    </xf>
    <xf numFmtId="0" fontId="16" fillId="0" borderId="0" xfId="0" applyFont="1"/>
    <xf numFmtId="0" fontId="17" fillId="0" borderId="0" xfId="0" applyFont="1"/>
    <xf numFmtId="0" fontId="18" fillId="0" borderId="0" xfId="0" applyFont="1"/>
    <xf numFmtId="0" fontId="17" fillId="0" borderId="0" xfId="0" applyFont="1" applyAlignment="1"/>
    <xf numFmtId="49" fontId="17" fillId="0" borderId="0" xfId="0" applyNumberFormat="1" applyFont="1" applyFill="1" applyAlignment="1">
      <alignment horizontal="left"/>
    </xf>
    <xf numFmtId="0" fontId="17" fillId="0" borderId="0" xfId="0" applyFont="1" applyFill="1"/>
    <xf numFmtId="0" fontId="19" fillId="0" borderId="0" xfId="0" applyFont="1" applyFill="1"/>
    <xf numFmtId="0" fontId="20" fillId="0" borderId="0" xfId="0" applyFont="1" applyFill="1"/>
    <xf numFmtId="164" fontId="20" fillId="0" borderId="0" xfId="0" applyNumberFormat="1" applyFont="1" applyFill="1"/>
    <xf numFmtId="0" fontId="21" fillId="0" borderId="0" xfId="0" applyFont="1" applyFill="1"/>
    <xf numFmtId="0" fontId="20" fillId="0" borderId="0" xfId="0" applyFont="1"/>
    <xf numFmtId="49" fontId="17" fillId="0" borderId="0" xfId="0" applyNumberFormat="1" applyFont="1" applyFill="1"/>
    <xf numFmtId="0" fontId="17" fillId="2" borderId="0" xfId="0" applyFont="1" applyFill="1"/>
    <xf numFmtId="0" fontId="20" fillId="2" borderId="0" xfId="0" applyFont="1" applyFill="1"/>
    <xf numFmtId="0" fontId="18" fillId="0" borderId="0" xfId="0" applyFont="1" applyFill="1"/>
    <xf numFmtId="0" fontId="21" fillId="0" borderId="0" xfId="0" applyFont="1" applyAlignment="1">
      <alignment horizontal="left" vertical="center" wrapText="1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 wrapText="1"/>
    </xf>
    <xf numFmtId="0" fontId="21" fillId="0" borderId="0" xfId="0" applyFont="1" applyFill="1" applyAlignment="1">
      <alignment horizontal="left" vertical="center" wrapText="1"/>
    </xf>
    <xf numFmtId="0" fontId="18" fillId="0" borderId="0" xfId="0" applyFont="1" applyFill="1" applyAlignment="1">
      <alignment horizontal="left" vertical="center" wrapText="1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 wrapText="1"/>
    </xf>
    <xf numFmtId="0" fontId="6" fillId="0" borderId="0" xfId="0" applyFont="1"/>
    <xf numFmtId="0" fontId="17" fillId="0" borderId="0" xfId="0" applyFont="1" applyAlignment="1">
      <alignment horizontal="left" vertical="center" wrapText="1"/>
    </xf>
    <xf numFmtId="0" fontId="0" fillId="0" borderId="3" xfId="0" applyBorder="1"/>
    <xf numFmtId="2" fontId="20" fillId="0" borderId="0" xfId="0" applyNumberFormat="1" applyFont="1" applyFill="1"/>
    <xf numFmtId="2" fontId="17" fillId="0" borderId="0" xfId="0" applyNumberFormat="1" applyFont="1" applyFill="1"/>
    <xf numFmtId="0" fontId="18" fillId="0" borderId="0" xfId="0" applyFont="1" applyFill="1" applyBorder="1"/>
    <xf numFmtId="0" fontId="18" fillId="2" borderId="0" xfId="0" applyFont="1" applyFill="1" applyAlignment="1">
      <alignment horizontal="left" vertical="center"/>
    </xf>
    <xf numFmtId="0" fontId="10" fillId="0" borderId="0" xfId="0" applyFont="1" applyBorder="1"/>
    <xf numFmtId="3" fontId="10" fillId="0" borderId="0" xfId="0" applyNumberFormat="1" applyFont="1" applyBorder="1"/>
    <xf numFmtId="4" fontId="3" fillId="0" borderId="0" xfId="0" applyNumberFormat="1" applyFont="1" applyBorder="1"/>
    <xf numFmtId="0" fontId="3" fillId="0" borderId="0" xfId="0" applyFont="1" applyFill="1" applyBorder="1" applyAlignment="1"/>
    <xf numFmtId="0" fontId="3" fillId="0" borderId="3" xfId="0" applyFont="1" applyBorder="1" applyAlignment="1">
      <alignment horizontal="right"/>
    </xf>
    <xf numFmtId="0" fontId="8" fillId="0" borderId="3" xfId="0" applyFont="1" applyBorder="1" applyAlignment="1">
      <alignment horizontal="right"/>
    </xf>
    <xf numFmtId="0" fontId="7" fillId="0" borderId="3" xfId="0" applyFont="1" applyBorder="1" applyAlignment="1">
      <alignment horizontal="right"/>
    </xf>
    <xf numFmtId="4" fontId="11" fillId="0" borderId="3" xfId="0" applyNumberFormat="1" applyFont="1" applyBorder="1" applyAlignment="1">
      <alignment horizontal="right"/>
    </xf>
    <xf numFmtId="0" fontId="0" fillId="0" borderId="3" xfId="0" applyFont="1" applyBorder="1"/>
    <xf numFmtId="0" fontId="8" fillId="0" borderId="3" xfId="0" applyFont="1" applyBorder="1"/>
    <xf numFmtId="0" fontId="20" fillId="0" borderId="3" xfId="0" applyFont="1" applyBorder="1"/>
    <xf numFmtId="164" fontId="19" fillId="0" borderId="0" xfId="0" applyNumberFormat="1" applyFont="1" applyFill="1"/>
    <xf numFmtId="1" fontId="0" fillId="0" borderId="3" xfId="0" applyNumberFormat="1" applyBorder="1"/>
    <xf numFmtId="0" fontId="2" fillId="3" borderId="0" xfId="0" applyFont="1" applyFill="1" applyBorder="1" applyAlignment="1">
      <alignment horizontal="center" wrapText="1"/>
    </xf>
    <xf numFmtId="3" fontId="2" fillId="0" borderId="0" xfId="0" applyNumberFormat="1" applyFont="1" applyBorder="1" applyAlignment="1">
      <alignment horizontal="right" wrapText="1"/>
    </xf>
    <xf numFmtId="3" fontId="2" fillId="2" borderId="0" xfId="0" applyNumberFormat="1" applyFont="1" applyFill="1" applyBorder="1" applyAlignment="1">
      <alignment horizontal="right" wrapText="1"/>
    </xf>
    <xf numFmtId="2" fontId="18" fillId="0" borderId="0" xfId="0" applyNumberFormat="1" applyFont="1" applyFill="1" applyAlignment="1">
      <alignment horizontal="left" vertical="center" wrapText="1"/>
    </xf>
    <xf numFmtId="2" fontId="18" fillId="0" borderId="0" xfId="0" applyNumberFormat="1" applyFont="1" applyAlignment="1">
      <alignment horizontal="left" vertical="center" wrapText="1"/>
    </xf>
    <xf numFmtId="0" fontId="14" fillId="0" borderId="0" xfId="0" applyFont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2" fillId="0" borderId="1" xfId="0" applyFont="1" applyBorder="1" applyAlignment="1">
      <alignment vertical="center"/>
    </xf>
    <xf numFmtId="0" fontId="16" fillId="0" borderId="0" xfId="0" applyFont="1" applyAlignment="1">
      <alignment horizontal="center"/>
    </xf>
    <xf numFmtId="49" fontId="17" fillId="2" borderId="0" xfId="0" applyNumberFormat="1" applyFont="1" applyFill="1" applyAlignment="1">
      <alignment horizontal="left"/>
    </xf>
    <xf numFmtId="49" fontId="16" fillId="0" borderId="0" xfId="0" applyNumberFormat="1" applyFont="1" applyFill="1" applyAlignment="1">
      <alignment horizontal="left"/>
    </xf>
    <xf numFmtId="0" fontId="0" fillId="0" borderId="3" xfId="0" applyFill="1" applyBorder="1"/>
    <xf numFmtId="0" fontId="12" fillId="0" borderId="3" xfId="0" applyFont="1" applyBorder="1"/>
    <xf numFmtId="1" fontId="0" fillId="0" borderId="0" xfId="0" applyNumberFormat="1"/>
    <xf numFmtId="0" fontId="1" fillId="0" borderId="3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/>
    </xf>
    <xf numFmtId="3" fontId="2" fillId="2" borderId="0" xfId="0" applyNumberFormat="1" applyFont="1" applyFill="1" applyBorder="1" applyAlignment="1">
      <alignment horizontal="right"/>
    </xf>
    <xf numFmtId="0" fontId="6" fillId="0" borderId="3" xfId="0" applyFont="1" applyBorder="1"/>
    <xf numFmtId="0" fontId="23" fillId="0" borderId="3" xfId="0" applyFont="1" applyBorder="1" applyAlignment="1">
      <alignment horizontal="center"/>
    </xf>
    <xf numFmtId="0" fontId="23" fillId="0" borderId="6" xfId="0" applyFont="1" applyBorder="1" applyAlignment="1">
      <alignment horizontal="center"/>
    </xf>
    <xf numFmtId="4" fontId="10" fillId="2" borderId="3" xfId="0" applyNumberFormat="1" applyFont="1" applyFill="1" applyBorder="1" applyAlignment="1">
      <alignment horizontal="center" wrapText="1"/>
    </xf>
    <xf numFmtId="3" fontId="10" fillId="2" borderId="3" xfId="0" applyNumberFormat="1" applyFont="1" applyFill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/>
    <xf numFmtId="0" fontId="0" fillId="0" borderId="0" xfId="0" applyAlignment="1"/>
    <xf numFmtId="0" fontId="14" fillId="0" borderId="0" xfId="0" applyFont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top"/>
    </xf>
    <xf numFmtId="0" fontId="2" fillId="0" borderId="8" xfId="0" applyFont="1" applyBorder="1" applyAlignment="1">
      <alignment horizontal="center" vertical="top"/>
    </xf>
    <xf numFmtId="0" fontId="0" fillId="0" borderId="8" xfId="0" applyBorder="1" applyAlignment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7" fillId="0" borderId="0" xfId="0" applyFont="1" applyAlignment="1">
      <alignment horizontal="left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 wrapText="1"/>
    </xf>
    <xf numFmtId="0" fontId="16" fillId="0" borderId="0" xfId="0" applyFont="1" applyAlignment="1">
      <alignment horizontal="left"/>
    </xf>
    <xf numFmtId="0" fontId="18" fillId="0" borderId="0" xfId="0" applyFont="1" applyAlignment="1">
      <alignment horizontal="left"/>
    </xf>
    <xf numFmtId="0" fontId="17" fillId="2" borderId="0" xfId="0" applyFont="1" applyFill="1" applyAlignment="1">
      <alignment horizontal="left"/>
    </xf>
    <xf numFmtId="0" fontId="16" fillId="0" borderId="0" xfId="0" applyFont="1" applyFill="1" applyAlignment="1">
      <alignment horizontal="left"/>
    </xf>
    <xf numFmtId="0" fontId="18" fillId="0" borderId="0" xfId="0" applyFont="1" applyFill="1" applyAlignment="1">
      <alignment horizontal="left"/>
    </xf>
    <xf numFmtId="49" fontId="17" fillId="2" borderId="0" xfId="0" applyNumberFormat="1" applyFont="1" applyFill="1" applyAlignment="1"/>
    <xf numFmtId="49" fontId="17" fillId="2" borderId="0" xfId="0" applyNumberFormat="1" applyFont="1" applyFill="1" applyAlignment="1">
      <alignment horizontal="left"/>
    </xf>
    <xf numFmtId="49" fontId="16" fillId="0" borderId="0" xfId="0" applyNumberFormat="1" applyFont="1" applyFill="1" applyAlignment="1">
      <alignment horizontal="left"/>
    </xf>
    <xf numFmtId="3" fontId="10" fillId="2" borderId="3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140"/>
  <sheetViews>
    <sheetView tabSelected="1" topLeftCell="A95" zoomScaleNormal="100" workbookViewId="0">
      <selection activeCell="D11" sqref="D11"/>
    </sheetView>
  </sheetViews>
  <sheetFormatPr defaultRowHeight="15" x14ac:dyDescent="0.25"/>
  <cols>
    <col min="1" max="1" width="4.85546875" customWidth="1"/>
    <col min="2" max="2" width="36" customWidth="1"/>
    <col min="3" max="3" width="12.5703125" customWidth="1"/>
    <col min="4" max="4" width="15.85546875" customWidth="1"/>
    <col min="5" max="5" width="0" hidden="1" customWidth="1"/>
    <col min="6" max="6" width="11.7109375" hidden="1" customWidth="1"/>
    <col min="7" max="7" width="10" hidden="1" customWidth="1"/>
    <col min="8" max="8" width="11.85546875" hidden="1" customWidth="1"/>
    <col min="9" max="9" width="14.7109375" customWidth="1"/>
    <col min="15" max="15" width="15.140625" customWidth="1"/>
  </cols>
  <sheetData>
    <row r="1" spans="2:15" x14ac:dyDescent="0.25">
      <c r="B1" s="1"/>
      <c r="C1" s="1"/>
      <c r="D1" s="2" t="s">
        <v>180</v>
      </c>
      <c r="E1" s="2"/>
      <c r="F1" s="2"/>
      <c r="G1" s="3"/>
      <c r="H1" s="3"/>
    </row>
    <row r="2" spans="2:15" x14ac:dyDescent="0.25">
      <c r="B2" s="98" t="s">
        <v>120</v>
      </c>
      <c r="C2" s="98"/>
      <c r="D2" s="98"/>
      <c r="E2" s="99"/>
      <c r="F2" s="99"/>
      <c r="G2" s="100"/>
      <c r="H2" s="100"/>
      <c r="I2" s="100"/>
      <c r="J2" s="100"/>
      <c r="K2" s="100"/>
    </row>
    <row r="3" spans="2:15" x14ac:dyDescent="0.25">
      <c r="B3" s="1"/>
      <c r="C3" s="1" t="s">
        <v>0</v>
      </c>
      <c r="D3" s="1"/>
      <c r="E3" s="1"/>
      <c r="F3" s="1"/>
      <c r="G3" s="3"/>
      <c r="H3" s="3"/>
    </row>
    <row r="4" spans="2:15" ht="15" customHeight="1" x14ac:dyDescent="0.25">
      <c r="B4" s="102" t="s">
        <v>1</v>
      </c>
      <c r="C4" s="104" t="s">
        <v>121</v>
      </c>
      <c r="D4" s="102" t="s">
        <v>2</v>
      </c>
      <c r="E4" s="106" t="s">
        <v>3</v>
      </c>
      <c r="F4" s="81"/>
      <c r="G4" s="4"/>
      <c r="H4" s="4"/>
      <c r="I4" s="83"/>
      <c r="J4" s="57"/>
      <c r="K4" s="57"/>
      <c r="L4" s="57"/>
    </row>
    <row r="5" spans="2:15" ht="75" x14ac:dyDescent="0.25">
      <c r="B5" s="103"/>
      <c r="C5" s="105"/>
      <c r="D5" s="103"/>
      <c r="E5" s="107"/>
      <c r="F5" s="82" t="s">
        <v>4</v>
      </c>
      <c r="G5" s="5" t="s">
        <v>5</v>
      </c>
      <c r="H5" s="6" t="s">
        <v>6</v>
      </c>
      <c r="I5" s="81" t="s">
        <v>3</v>
      </c>
      <c r="J5" s="57" t="s">
        <v>137</v>
      </c>
      <c r="K5" s="57" t="s">
        <v>138</v>
      </c>
      <c r="L5" s="57" t="s">
        <v>141</v>
      </c>
    </row>
    <row r="6" spans="2:15" x14ac:dyDescent="0.25">
      <c r="B6" s="108" t="s">
        <v>7</v>
      </c>
      <c r="C6" s="109"/>
      <c r="D6" s="109"/>
      <c r="E6" s="110"/>
      <c r="F6" s="110"/>
      <c r="G6" s="110"/>
      <c r="H6" s="110"/>
      <c r="I6" s="90"/>
      <c r="J6" s="57"/>
      <c r="K6" s="57"/>
      <c r="L6" s="57"/>
    </row>
    <row r="7" spans="2:15" ht="23.25" customHeight="1" x14ac:dyDescent="0.25">
      <c r="B7" s="7" t="s">
        <v>8</v>
      </c>
      <c r="C7" s="8"/>
      <c r="D7" s="6">
        <v>372427.14</v>
      </c>
      <c r="E7" s="12"/>
      <c r="F7" s="12"/>
      <c r="G7" s="66"/>
      <c r="H7" s="66"/>
      <c r="I7" s="94">
        <f>J7+K7+L7</f>
        <v>554683.4</v>
      </c>
      <c r="J7" s="87">
        <v>118799.1</v>
      </c>
      <c r="K7" s="57">
        <v>120286.8</v>
      </c>
      <c r="L7" s="57">
        <v>315597.5</v>
      </c>
      <c r="N7" s="9"/>
      <c r="O7" s="91"/>
    </row>
    <row r="8" spans="2:15" ht="45" hidden="1" x14ac:dyDescent="0.25">
      <c r="B8" s="10" t="s">
        <v>9</v>
      </c>
      <c r="C8" s="11"/>
      <c r="D8" s="6" t="e">
        <f>#REF!+#REF!+#REF!</f>
        <v>#REF!</v>
      </c>
      <c r="E8" s="12"/>
      <c r="F8" s="12"/>
      <c r="G8" s="66"/>
      <c r="H8" s="66"/>
      <c r="I8" s="94">
        <f t="shared" ref="I8:I11" si="0">J8+K8+L8</f>
        <v>0</v>
      </c>
      <c r="J8" s="87"/>
      <c r="K8" s="57"/>
      <c r="L8" s="57"/>
      <c r="N8" s="9"/>
      <c r="O8" s="91"/>
    </row>
    <row r="9" spans="2:15" x14ac:dyDescent="0.25">
      <c r="B9" s="13" t="s">
        <v>10</v>
      </c>
      <c r="C9" s="11"/>
      <c r="D9" s="6">
        <v>0</v>
      </c>
      <c r="E9" s="12"/>
      <c r="F9" s="12"/>
      <c r="G9" s="66"/>
      <c r="H9" s="66"/>
      <c r="I9" s="94">
        <f t="shared" si="0"/>
        <v>0</v>
      </c>
      <c r="J9" s="87"/>
      <c r="K9" s="57"/>
      <c r="L9" s="57"/>
      <c r="N9" s="9"/>
      <c r="O9" s="91"/>
    </row>
    <row r="10" spans="2:15" ht="35.25" customHeight="1" x14ac:dyDescent="0.25">
      <c r="B10" s="13" t="s">
        <v>11</v>
      </c>
      <c r="C10" s="14"/>
      <c r="D10" s="6">
        <v>13083.9</v>
      </c>
      <c r="E10" s="12"/>
      <c r="F10" s="12"/>
      <c r="G10" s="66"/>
      <c r="H10" s="66"/>
      <c r="I10" s="94">
        <f t="shared" si="0"/>
        <v>20376.800000000003</v>
      </c>
      <c r="J10" s="87">
        <v>6788.1</v>
      </c>
      <c r="K10" s="57">
        <v>5929.6</v>
      </c>
      <c r="L10" s="57">
        <v>7659.1</v>
      </c>
      <c r="N10" s="9"/>
      <c r="O10" s="91"/>
    </row>
    <row r="11" spans="2:15" x14ac:dyDescent="0.25">
      <c r="B11" s="15" t="s">
        <v>12</v>
      </c>
      <c r="C11" s="16"/>
      <c r="D11" s="124">
        <f>D10+D9+D7</f>
        <v>385511.04000000004</v>
      </c>
      <c r="E11" s="16">
        <f t="shared" ref="E11:H11" si="1">E10+E9+E7</f>
        <v>0</v>
      </c>
      <c r="F11" s="16">
        <f t="shared" si="1"/>
        <v>0</v>
      </c>
      <c r="G11" s="16">
        <f t="shared" si="1"/>
        <v>0</v>
      </c>
      <c r="H11" s="16">
        <f t="shared" si="1"/>
        <v>0</v>
      </c>
      <c r="I11" s="94">
        <f t="shared" si="0"/>
        <v>575060.19999999995</v>
      </c>
      <c r="J11" s="57">
        <f>J7+J10</f>
        <v>125587.20000000001</v>
      </c>
      <c r="K11" s="57">
        <f t="shared" ref="K11:L11" si="2">K7+K10</f>
        <v>126216.40000000001</v>
      </c>
      <c r="L11" s="57">
        <f t="shared" si="2"/>
        <v>323256.59999999998</v>
      </c>
      <c r="N11" s="9"/>
      <c r="O11" s="92"/>
    </row>
    <row r="12" spans="2:15" x14ac:dyDescent="0.25">
      <c r="B12" s="111" t="s">
        <v>13</v>
      </c>
      <c r="C12" s="112"/>
      <c r="D12" s="112"/>
      <c r="E12" s="110"/>
      <c r="F12" s="110"/>
      <c r="G12" s="110"/>
      <c r="H12" s="110"/>
      <c r="I12" s="95"/>
      <c r="J12" s="57"/>
      <c r="K12" s="57"/>
      <c r="L12" s="57"/>
      <c r="N12" s="9"/>
      <c r="O12" s="9"/>
    </row>
    <row r="13" spans="2:15" ht="22.5" customHeight="1" x14ac:dyDescent="0.25">
      <c r="B13" s="13" t="s">
        <v>14</v>
      </c>
      <c r="C13" s="12"/>
      <c r="D13" s="97">
        <v>297937</v>
      </c>
      <c r="E13" s="18"/>
      <c r="F13" s="18"/>
      <c r="G13" s="18"/>
      <c r="H13" s="18"/>
      <c r="I13" s="94">
        <f>J13+K13+L13</f>
        <v>354349.7</v>
      </c>
      <c r="J13" s="57">
        <f t="shared" ref="J13:L13" si="3">J14+J16+J17+J18+J19+J20+J21+J22+J23+J24+J25+J26+J27+J28+J29+J30+J31+J53+J55+J56+J57+J58+J59+J60+J61+J62+J96</f>
        <v>147758.29999999999</v>
      </c>
      <c r="K13" s="57">
        <f t="shared" si="3"/>
        <v>100301.40000000001</v>
      </c>
      <c r="L13" s="57">
        <f t="shared" si="3"/>
        <v>106290</v>
      </c>
    </row>
    <row r="14" spans="2:15" x14ac:dyDescent="0.25">
      <c r="B14" s="10" t="s">
        <v>15</v>
      </c>
      <c r="C14" s="17"/>
      <c r="D14" s="96">
        <v>129435</v>
      </c>
      <c r="E14" s="12"/>
      <c r="F14" s="12"/>
      <c r="G14" s="66"/>
      <c r="H14" s="66"/>
      <c r="I14" s="94">
        <f t="shared" ref="I14:I77" si="4">J14+K14+L14</f>
        <v>144056.1</v>
      </c>
      <c r="J14" s="57">
        <v>46298.6</v>
      </c>
      <c r="K14" s="57">
        <v>48209.599999999999</v>
      </c>
      <c r="L14" s="57">
        <v>49547.9</v>
      </c>
    </row>
    <row r="15" spans="2:15" ht="20.25" customHeight="1" x14ac:dyDescent="0.25">
      <c r="B15" s="10" t="s">
        <v>16</v>
      </c>
      <c r="C15" s="17"/>
      <c r="D15" s="96">
        <v>0</v>
      </c>
      <c r="E15" s="12"/>
      <c r="F15" s="12"/>
      <c r="G15" s="66"/>
      <c r="H15" s="66"/>
      <c r="I15" s="94">
        <f t="shared" si="4"/>
        <v>0</v>
      </c>
      <c r="J15" s="57"/>
      <c r="K15" s="57"/>
      <c r="L15" s="57"/>
    </row>
    <row r="16" spans="2:15" x14ac:dyDescent="0.25">
      <c r="B16" s="10" t="s">
        <v>17</v>
      </c>
      <c r="C16" s="17"/>
      <c r="D16" s="96">
        <v>10676.1</v>
      </c>
      <c r="E16" s="12"/>
      <c r="F16" s="12"/>
      <c r="G16" s="66"/>
      <c r="H16" s="66"/>
      <c r="I16" s="94">
        <f t="shared" si="4"/>
        <v>8406.2999999999993</v>
      </c>
      <c r="J16" s="57">
        <v>2677</v>
      </c>
      <c r="K16" s="57">
        <v>2788.3</v>
      </c>
      <c r="L16" s="57">
        <v>2941</v>
      </c>
    </row>
    <row r="17" spans="2:12" ht="37.5" customHeight="1" x14ac:dyDescent="0.25">
      <c r="B17" s="10" t="s">
        <v>18</v>
      </c>
      <c r="C17" s="17"/>
      <c r="D17" s="96">
        <v>3486.3</v>
      </c>
      <c r="E17" s="12"/>
      <c r="F17" s="12"/>
      <c r="G17" s="66"/>
      <c r="H17" s="66"/>
      <c r="I17" s="94">
        <f t="shared" si="4"/>
        <v>3913.7000000000003</v>
      </c>
      <c r="J17" s="57">
        <v>1289.2</v>
      </c>
      <c r="K17" s="57">
        <v>1280.9000000000001</v>
      </c>
      <c r="L17" s="57">
        <v>1343.6</v>
      </c>
    </row>
    <row r="18" spans="2:12" ht="30" customHeight="1" x14ac:dyDescent="0.25">
      <c r="B18" s="10" t="s">
        <v>19</v>
      </c>
      <c r="C18" s="17"/>
      <c r="D18" s="96">
        <v>522.20000000000005</v>
      </c>
      <c r="E18" s="12"/>
      <c r="F18" s="12"/>
      <c r="G18" s="66"/>
      <c r="H18" s="66"/>
      <c r="I18" s="94">
        <f t="shared" si="4"/>
        <v>586.6</v>
      </c>
      <c r="J18" s="57">
        <v>586.6</v>
      </c>
      <c r="K18" s="57"/>
      <c r="L18" s="57"/>
    </row>
    <row r="19" spans="2:12" x14ac:dyDescent="0.25">
      <c r="B19" s="10" t="s">
        <v>20</v>
      </c>
      <c r="C19" s="17"/>
      <c r="D19" s="96">
        <v>4898.7</v>
      </c>
      <c r="E19" s="12"/>
      <c r="F19" s="12"/>
      <c r="G19" s="66"/>
      <c r="H19" s="66"/>
      <c r="I19" s="94">
        <f t="shared" si="4"/>
        <v>3853.5</v>
      </c>
      <c r="J19" s="57">
        <v>1253.4000000000001</v>
      </c>
      <c r="K19" s="57">
        <v>1264.5999999999999</v>
      </c>
      <c r="L19" s="57">
        <v>1335.5</v>
      </c>
    </row>
    <row r="20" spans="2:12" x14ac:dyDescent="0.25">
      <c r="B20" s="10" t="s">
        <v>21</v>
      </c>
      <c r="C20" s="17"/>
      <c r="D20" s="96">
        <v>3265.8</v>
      </c>
      <c r="E20" s="12"/>
      <c r="F20" s="12"/>
      <c r="G20" s="66"/>
      <c r="H20" s="66"/>
      <c r="I20" s="94">
        <f t="shared" si="4"/>
        <v>2568.8999999999996</v>
      </c>
      <c r="J20" s="57">
        <v>835.5</v>
      </c>
      <c r="K20" s="57">
        <v>843.1</v>
      </c>
      <c r="L20" s="57">
        <v>890.3</v>
      </c>
    </row>
    <row r="21" spans="2:12" ht="29.25" customHeight="1" x14ac:dyDescent="0.25">
      <c r="B21" s="13" t="s">
        <v>22</v>
      </c>
      <c r="C21" s="17"/>
      <c r="D21" s="96">
        <v>27663.9</v>
      </c>
      <c r="E21" s="12"/>
      <c r="F21" s="12"/>
      <c r="G21" s="66"/>
      <c r="H21" s="66"/>
      <c r="I21" s="94">
        <f t="shared" si="4"/>
        <v>13918.4</v>
      </c>
      <c r="J21" s="57">
        <v>8262</v>
      </c>
      <c r="K21" s="57">
        <v>4732.3999999999996</v>
      </c>
      <c r="L21" s="57">
        <v>924</v>
      </c>
    </row>
    <row r="22" spans="2:12" x14ac:dyDescent="0.25">
      <c r="B22" s="13" t="s">
        <v>23</v>
      </c>
      <c r="C22" s="17"/>
      <c r="D22" s="96">
        <v>189.9</v>
      </c>
      <c r="E22" s="12"/>
      <c r="F22" s="12"/>
      <c r="G22" s="66"/>
      <c r="H22" s="66"/>
      <c r="I22" s="94">
        <f t="shared" si="4"/>
        <v>238.89999999999998</v>
      </c>
      <c r="J22" s="57">
        <v>80.400000000000006</v>
      </c>
      <c r="K22" s="57">
        <v>79.3</v>
      </c>
      <c r="L22" s="57">
        <v>79.2</v>
      </c>
    </row>
    <row r="23" spans="2:12" x14ac:dyDescent="0.25">
      <c r="B23" s="13" t="s">
        <v>24</v>
      </c>
      <c r="C23" s="17"/>
      <c r="D23" s="96">
        <v>151.19999999999999</v>
      </c>
      <c r="E23" s="12"/>
      <c r="F23" s="12"/>
      <c r="G23" s="66"/>
      <c r="H23" s="66"/>
      <c r="I23" s="94">
        <f t="shared" si="4"/>
        <v>100.8</v>
      </c>
      <c r="J23" s="57"/>
      <c r="K23" s="57">
        <v>100.8</v>
      </c>
      <c r="L23" s="57"/>
    </row>
    <row r="24" spans="2:12" x14ac:dyDescent="0.25">
      <c r="B24" s="10" t="s">
        <v>25</v>
      </c>
      <c r="C24" s="17"/>
      <c r="D24" s="96">
        <v>55.2</v>
      </c>
      <c r="E24" s="12"/>
      <c r="F24" s="12"/>
      <c r="G24" s="66"/>
      <c r="H24" s="66"/>
      <c r="I24" s="94">
        <f t="shared" si="4"/>
        <v>0</v>
      </c>
      <c r="J24" s="57"/>
      <c r="K24" s="57"/>
      <c r="L24" s="57"/>
    </row>
    <row r="25" spans="2:12" x14ac:dyDescent="0.25">
      <c r="B25" s="10" t="s">
        <v>75</v>
      </c>
      <c r="C25" s="17"/>
      <c r="D25" s="96">
        <v>0</v>
      </c>
      <c r="E25" s="12"/>
      <c r="F25" s="12"/>
      <c r="G25" s="66"/>
      <c r="H25" s="66"/>
      <c r="I25" s="94">
        <f t="shared" si="4"/>
        <v>38830</v>
      </c>
      <c r="J25" s="57">
        <v>38830</v>
      </c>
      <c r="K25" s="57"/>
      <c r="L25" s="57"/>
    </row>
    <row r="26" spans="2:12" x14ac:dyDescent="0.25">
      <c r="B26" s="10" t="s">
        <v>26</v>
      </c>
      <c r="C26" s="17"/>
      <c r="D26" s="96">
        <v>0</v>
      </c>
      <c r="E26" s="12"/>
      <c r="F26" s="12"/>
      <c r="G26" s="66"/>
      <c r="H26" s="66"/>
      <c r="I26" s="94">
        <f t="shared" si="4"/>
        <v>0</v>
      </c>
      <c r="J26" s="57"/>
      <c r="K26" s="57"/>
      <c r="L26" s="57"/>
    </row>
    <row r="27" spans="2:12" ht="34.5" customHeight="1" x14ac:dyDescent="0.25">
      <c r="B27" s="10" t="s">
        <v>27</v>
      </c>
      <c r="C27" s="17"/>
      <c r="D27" s="96">
        <v>0</v>
      </c>
      <c r="E27" s="12"/>
      <c r="F27" s="12"/>
      <c r="G27" s="66"/>
      <c r="H27" s="66"/>
      <c r="I27" s="94">
        <f t="shared" si="4"/>
        <v>294.39999999999998</v>
      </c>
      <c r="J27" s="57"/>
      <c r="K27" s="57"/>
      <c r="L27" s="57">
        <v>294.39999999999998</v>
      </c>
    </row>
    <row r="28" spans="2:12" x14ac:dyDescent="0.25">
      <c r="B28" s="10" t="s">
        <v>28</v>
      </c>
      <c r="C28" s="17"/>
      <c r="D28" s="96">
        <v>0</v>
      </c>
      <c r="E28" s="12"/>
      <c r="F28" s="12"/>
      <c r="G28" s="66"/>
      <c r="H28" s="66"/>
      <c r="I28" s="94">
        <f t="shared" si="4"/>
        <v>0</v>
      </c>
      <c r="J28" s="57"/>
      <c r="K28" s="57"/>
      <c r="L28" s="57"/>
    </row>
    <row r="29" spans="2:12" x14ac:dyDescent="0.25">
      <c r="B29" s="10" t="s">
        <v>29</v>
      </c>
      <c r="C29" s="17"/>
      <c r="D29" s="96">
        <v>8.1</v>
      </c>
      <c r="E29" s="12"/>
      <c r="F29" s="12"/>
      <c r="G29" s="66"/>
      <c r="H29" s="66"/>
      <c r="I29" s="94">
        <f t="shared" si="4"/>
        <v>153</v>
      </c>
      <c r="J29" s="57"/>
      <c r="K29" s="57"/>
      <c r="L29" s="57">
        <v>153</v>
      </c>
    </row>
    <row r="30" spans="2:12" x14ac:dyDescent="0.25">
      <c r="B30" s="13" t="s">
        <v>30</v>
      </c>
      <c r="C30" s="12"/>
      <c r="D30" s="96">
        <v>34.5</v>
      </c>
      <c r="E30" s="12"/>
      <c r="F30" s="12"/>
      <c r="G30" s="66"/>
      <c r="H30" s="66"/>
      <c r="I30" s="94">
        <f t="shared" si="4"/>
        <v>34.5</v>
      </c>
      <c r="J30" s="57"/>
      <c r="K30" s="57">
        <v>34.5</v>
      </c>
      <c r="L30" s="57"/>
    </row>
    <row r="31" spans="2:12" ht="20.25" customHeight="1" x14ac:dyDescent="0.25">
      <c r="B31" s="13" t="s">
        <v>31</v>
      </c>
      <c r="C31" s="12"/>
      <c r="D31" s="96">
        <v>10724.7</v>
      </c>
      <c r="E31" s="12"/>
      <c r="F31" s="12"/>
      <c r="G31" s="66"/>
      <c r="H31" s="66"/>
      <c r="I31" s="94">
        <f t="shared" si="4"/>
        <v>23302.100000000002</v>
      </c>
      <c r="J31" s="72">
        <f t="shared" ref="J31:L31" si="5">J35+J36+J37+J38+J39+J40+J41+J42+J43+J44+J45+J46+J47+J48+J49+J50+J51+J52</f>
        <v>10956.000000000002</v>
      </c>
      <c r="K31" s="72">
        <f t="shared" si="5"/>
        <v>3902.9</v>
      </c>
      <c r="L31" s="72">
        <f t="shared" si="5"/>
        <v>8443.2000000000007</v>
      </c>
    </row>
    <row r="32" spans="2:12" hidden="1" x14ac:dyDescent="0.25">
      <c r="B32" s="10" t="s">
        <v>32</v>
      </c>
      <c r="C32" s="17"/>
      <c r="D32" s="96" t="e">
        <f>#REF!+#REF!+#REF!</f>
        <v>#REF!</v>
      </c>
      <c r="E32" s="12"/>
      <c r="F32" s="12"/>
      <c r="G32" s="66"/>
      <c r="H32" s="66"/>
      <c r="I32" s="94">
        <f t="shared" si="4"/>
        <v>0</v>
      </c>
      <c r="J32" s="57"/>
      <c r="K32" s="57"/>
      <c r="L32" s="57"/>
    </row>
    <row r="33" spans="2:12" hidden="1" x14ac:dyDescent="0.25">
      <c r="B33" s="10" t="s">
        <v>33</v>
      </c>
      <c r="C33" s="17"/>
      <c r="D33" s="96" t="e">
        <f>#REF!+#REF!+#REF!</f>
        <v>#REF!</v>
      </c>
      <c r="E33" s="12"/>
      <c r="F33" s="12"/>
      <c r="G33" s="66"/>
      <c r="H33" s="66"/>
      <c r="I33" s="94">
        <f t="shared" si="4"/>
        <v>0</v>
      </c>
      <c r="J33" s="57"/>
      <c r="K33" s="57"/>
      <c r="L33" s="57"/>
    </row>
    <row r="34" spans="2:12" hidden="1" x14ac:dyDescent="0.25">
      <c r="B34" s="10" t="s">
        <v>34</v>
      </c>
      <c r="C34" s="17"/>
      <c r="D34" s="96" t="e">
        <f>#REF!+#REF!+#REF!</f>
        <v>#REF!</v>
      </c>
      <c r="E34" s="12"/>
      <c r="F34" s="12"/>
      <c r="G34" s="66"/>
      <c r="H34" s="66"/>
      <c r="I34" s="94">
        <f t="shared" si="4"/>
        <v>0</v>
      </c>
      <c r="J34" s="57"/>
      <c r="K34" s="57"/>
      <c r="L34" s="57"/>
    </row>
    <row r="35" spans="2:12" x14ac:dyDescent="0.25">
      <c r="B35" s="10" t="s">
        <v>35</v>
      </c>
      <c r="C35" s="17"/>
      <c r="D35" s="96">
        <v>98.8</v>
      </c>
      <c r="E35" s="12"/>
      <c r="F35" s="12"/>
      <c r="G35" s="66"/>
      <c r="H35" s="66"/>
      <c r="I35" s="94">
        <f t="shared" si="4"/>
        <v>387</v>
      </c>
      <c r="J35" s="57">
        <v>387</v>
      </c>
      <c r="K35" s="57"/>
      <c r="L35" s="57"/>
    </row>
    <row r="36" spans="2:12" x14ac:dyDescent="0.25">
      <c r="B36" s="10" t="s">
        <v>36</v>
      </c>
      <c r="C36" s="17"/>
      <c r="D36" s="96">
        <v>0</v>
      </c>
      <c r="E36" s="12"/>
      <c r="F36" s="12"/>
      <c r="G36" s="66"/>
      <c r="H36" s="66"/>
      <c r="I36" s="94">
        <f t="shared" si="4"/>
        <v>0</v>
      </c>
      <c r="J36" s="57"/>
      <c r="K36" s="57"/>
      <c r="L36" s="57"/>
    </row>
    <row r="37" spans="2:12" x14ac:dyDescent="0.25">
      <c r="B37" s="10" t="s">
        <v>37</v>
      </c>
      <c r="C37" s="17"/>
      <c r="D37" s="96">
        <v>375</v>
      </c>
      <c r="E37" s="12"/>
      <c r="F37" s="12"/>
      <c r="G37" s="66"/>
      <c r="H37" s="66"/>
      <c r="I37" s="94">
        <f t="shared" si="4"/>
        <v>2562.6</v>
      </c>
      <c r="J37" s="57">
        <v>2562.6</v>
      </c>
      <c r="K37" s="57"/>
      <c r="L37" s="57"/>
    </row>
    <row r="38" spans="2:12" x14ac:dyDescent="0.25">
      <c r="B38" s="10" t="s">
        <v>38</v>
      </c>
      <c r="C38" s="17"/>
      <c r="D38" s="96">
        <v>0</v>
      </c>
      <c r="E38" s="12"/>
      <c r="F38" s="12"/>
      <c r="G38" s="66"/>
      <c r="H38" s="66"/>
      <c r="I38" s="94">
        <f t="shared" si="4"/>
        <v>823.5</v>
      </c>
      <c r="J38" s="57"/>
      <c r="K38" s="57">
        <v>823.5</v>
      </c>
      <c r="L38" s="57"/>
    </row>
    <row r="39" spans="2:12" x14ac:dyDescent="0.25">
      <c r="B39" s="10" t="s">
        <v>142</v>
      </c>
      <c r="C39" s="17"/>
      <c r="D39" s="96">
        <v>0</v>
      </c>
      <c r="E39" s="12"/>
      <c r="F39" s="12"/>
      <c r="G39" s="66"/>
      <c r="H39" s="66"/>
      <c r="I39" s="94">
        <f t="shared" si="4"/>
        <v>1086</v>
      </c>
      <c r="J39" s="57"/>
      <c r="K39" s="57"/>
      <c r="L39" s="57">
        <v>1086</v>
      </c>
    </row>
    <row r="40" spans="2:12" x14ac:dyDescent="0.25">
      <c r="B40" s="10" t="s">
        <v>39</v>
      </c>
      <c r="C40" s="17"/>
      <c r="D40" s="96">
        <v>0</v>
      </c>
      <c r="E40" s="12"/>
      <c r="F40" s="12"/>
      <c r="G40" s="66"/>
      <c r="H40" s="66"/>
      <c r="I40" s="94">
        <f t="shared" si="4"/>
        <v>1403</v>
      </c>
      <c r="J40" s="57"/>
      <c r="K40" s="57">
        <v>1403</v>
      </c>
      <c r="L40" s="57"/>
    </row>
    <row r="41" spans="2:12" x14ac:dyDescent="0.25">
      <c r="B41" s="10" t="s">
        <v>122</v>
      </c>
      <c r="C41" s="17"/>
      <c r="D41" s="96">
        <v>150.9</v>
      </c>
      <c r="E41" s="12"/>
      <c r="F41" s="12"/>
      <c r="G41" s="66"/>
      <c r="H41" s="66"/>
      <c r="I41" s="94">
        <f t="shared" si="4"/>
        <v>0</v>
      </c>
      <c r="J41" s="57"/>
      <c r="K41" s="57"/>
      <c r="L41" s="57"/>
    </row>
    <row r="42" spans="2:12" x14ac:dyDescent="0.25">
      <c r="B42" s="10" t="s">
        <v>124</v>
      </c>
      <c r="C42" s="17"/>
      <c r="D42" s="96">
        <v>209</v>
      </c>
      <c r="E42" s="12"/>
      <c r="F42" s="12"/>
      <c r="G42" s="66"/>
      <c r="H42" s="66"/>
      <c r="I42" s="94">
        <f t="shared" si="4"/>
        <v>0</v>
      </c>
      <c r="J42" s="57"/>
      <c r="K42" s="57"/>
      <c r="L42" s="57"/>
    </row>
    <row r="43" spans="2:12" x14ac:dyDescent="0.25">
      <c r="B43" s="10" t="s">
        <v>40</v>
      </c>
      <c r="C43" s="17"/>
      <c r="D43" s="96">
        <v>4256.3999999999996</v>
      </c>
      <c r="E43" s="12"/>
      <c r="F43" s="12"/>
      <c r="G43" s="66"/>
      <c r="H43" s="66"/>
      <c r="I43" s="94">
        <f t="shared" si="4"/>
        <v>2252.5</v>
      </c>
      <c r="J43" s="57">
        <v>2131.5</v>
      </c>
      <c r="K43" s="57"/>
      <c r="L43" s="57">
        <v>121</v>
      </c>
    </row>
    <row r="44" spans="2:12" x14ac:dyDescent="0.25">
      <c r="B44" s="10" t="s">
        <v>41</v>
      </c>
      <c r="C44" s="17"/>
      <c r="D44" s="96">
        <v>0</v>
      </c>
      <c r="E44" s="12"/>
      <c r="F44" s="12"/>
      <c r="G44" s="66"/>
      <c r="H44" s="66"/>
      <c r="I44" s="94">
        <f t="shared" si="4"/>
        <v>0</v>
      </c>
      <c r="J44" s="57"/>
      <c r="K44" s="57"/>
      <c r="L44" s="57"/>
    </row>
    <row r="45" spans="2:12" x14ac:dyDescent="0.25">
      <c r="B45" s="10" t="s">
        <v>103</v>
      </c>
      <c r="C45" s="17"/>
      <c r="D45" s="96">
        <v>0</v>
      </c>
      <c r="E45" s="12"/>
      <c r="F45" s="12"/>
      <c r="G45" s="66"/>
      <c r="H45" s="66"/>
      <c r="I45" s="94">
        <f t="shared" si="4"/>
        <v>0</v>
      </c>
      <c r="J45" s="57"/>
      <c r="K45" s="57"/>
      <c r="L45" s="57"/>
    </row>
    <row r="46" spans="2:12" x14ac:dyDescent="0.25">
      <c r="B46" s="10" t="s">
        <v>123</v>
      </c>
      <c r="C46" s="17"/>
      <c r="D46" s="96">
        <v>94</v>
      </c>
      <c r="E46" s="12"/>
      <c r="F46" s="12"/>
      <c r="G46" s="66"/>
      <c r="H46" s="66"/>
      <c r="I46" s="94">
        <f t="shared" si="4"/>
        <v>5338</v>
      </c>
      <c r="J46" s="57">
        <v>1980</v>
      </c>
      <c r="K46" s="57">
        <f>353+676</f>
        <v>1029</v>
      </c>
      <c r="L46" s="57">
        <v>2329</v>
      </c>
    </row>
    <row r="47" spans="2:12" x14ac:dyDescent="0.25">
      <c r="B47" s="10" t="s">
        <v>42</v>
      </c>
      <c r="C47" s="17"/>
      <c r="D47" s="96">
        <v>0</v>
      </c>
      <c r="E47" s="12"/>
      <c r="F47" s="12"/>
      <c r="G47" s="66"/>
      <c r="H47" s="66"/>
      <c r="I47" s="94">
        <f t="shared" si="4"/>
        <v>1416.6</v>
      </c>
      <c r="J47" s="57"/>
      <c r="K47" s="57"/>
      <c r="L47" s="57">
        <v>1416.6</v>
      </c>
    </row>
    <row r="48" spans="2:12" x14ac:dyDescent="0.25">
      <c r="B48" s="10" t="s">
        <v>43</v>
      </c>
      <c r="C48" s="17"/>
      <c r="D48" s="96">
        <v>5540.6</v>
      </c>
      <c r="E48" s="12"/>
      <c r="F48" s="12"/>
      <c r="G48" s="66"/>
      <c r="H48" s="66"/>
      <c r="I48" s="94">
        <f t="shared" si="4"/>
        <v>7245.3</v>
      </c>
      <c r="J48" s="57">
        <v>3155.3</v>
      </c>
      <c r="K48" s="57">
        <v>599.4</v>
      </c>
      <c r="L48" s="57">
        <f>94.6+3396</f>
        <v>3490.6</v>
      </c>
    </row>
    <row r="49" spans="2:12" x14ac:dyDescent="0.25">
      <c r="B49" s="10" t="s">
        <v>139</v>
      </c>
      <c r="C49" s="17"/>
      <c r="D49" s="96">
        <v>0</v>
      </c>
      <c r="E49" s="12"/>
      <c r="F49" s="12"/>
      <c r="G49" s="66"/>
      <c r="H49" s="66"/>
      <c r="I49" s="94">
        <f t="shared" si="4"/>
        <v>739.6</v>
      </c>
      <c r="J49" s="57">
        <v>739.6</v>
      </c>
      <c r="K49" s="57"/>
      <c r="L49" s="57"/>
    </row>
    <row r="50" spans="2:12" ht="21.75" customHeight="1" x14ac:dyDescent="0.25">
      <c r="B50" s="10" t="s">
        <v>44</v>
      </c>
      <c r="C50" s="17"/>
      <c r="D50" s="96">
        <v>0</v>
      </c>
      <c r="E50" s="12"/>
      <c r="F50" s="12"/>
      <c r="G50" s="66"/>
      <c r="H50" s="66"/>
      <c r="I50" s="94">
        <f t="shared" si="4"/>
        <v>0</v>
      </c>
      <c r="J50" s="57"/>
      <c r="K50" s="57"/>
      <c r="L50" s="57"/>
    </row>
    <row r="51" spans="2:12" ht="21.75" customHeight="1" x14ac:dyDescent="0.25">
      <c r="B51" s="10" t="s">
        <v>140</v>
      </c>
      <c r="C51" s="17"/>
      <c r="D51" s="96">
        <v>0</v>
      </c>
      <c r="E51" s="12"/>
      <c r="F51" s="12"/>
      <c r="G51" s="66"/>
      <c r="H51" s="66"/>
      <c r="I51" s="94">
        <f t="shared" si="4"/>
        <v>48</v>
      </c>
      <c r="J51" s="57"/>
      <c r="K51" s="57">
        <v>48</v>
      </c>
      <c r="L51" s="57"/>
    </row>
    <row r="52" spans="2:12" ht="18" customHeight="1" x14ac:dyDescent="0.25">
      <c r="B52" s="10"/>
      <c r="C52" s="17"/>
      <c r="D52" s="96">
        <v>0</v>
      </c>
      <c r="E52" s="12"/>
      <c r="F52" s="12"/>
      <c r="G52" s="66"/>
      <c r="H52" s="66"/>
      <c r="I52" s="94">
        <f t="shared" si="4"/>
        <v>0</v>
      </c>
      <c r="J52" s="57"/>
      <c r="K52" s="57"/>
      <c r="L52" s="57"/>
    </row>
    <row r="53" spans="2:12" ht="19.5" customHeight="1" x14ac:dyDescent="0.25">
      <c r="B53" s="13" t="s">
        <v>45</v>
      </c>
      <c r="C53" s="17"/>
      <c r="D53" s="96">
        <v>0</v>
      </c>
      <c r="E53" s="12"/>
      <c r="F53" s="12"/>
      <c r="G53" s="66"/>
      <c r="H53" s="66"/>
      <c r="I53" s="94">
        <f t="shared" si="4"/>
        <v>0</v>
      </c>
      <c r="J53" s="57"/>
      <c r="K53" s="57"/>
      <c r="L53" s="57"/>
    </row>
    <row r="54" spans="2:12" hidden="1" x14ac:dyDescent="0.25">
      <c r="B54" s="10"/>
      <c r="C54" s="17"/>
      <c r="D54" s="96" t="e">
        <f>#REF!+#REF!+#REF!</f>
        <v>#REF!</v>
      </c>
      <c r="E54" s="12"/>
      <c r="F54" s="12"/>
      <c r="G54" s="66"/>
      <c r="H54" s="66"/>
      <c r="I54" s="94">
        <f t="shared" si="4"/>
        <v>0</v>
      </c>
      <c r="J54" s="57"/>
      <c r="K54" s="57"/>
      <c r="L54" s="57"/>
    </row>
    <row r="55" spans="2:12" ht="21.75" customHeight="1" x14ac:dyDescent="0.25">
      <c r="B55" s="13" t="s">
        <v>46</v>
      </c>
      <c r="C55" s="17"/>
      <c r="D55" s="96">
        <v>0</v>
      </c>
      <c r="E55" s="12"/>
      <c r="F55" s="12"/>
      <c r="G55" s="66"/>
      <c r="H55" s="66"/>
      <c r="I55" s="94">
        <f t="shared" si="4"/>
        <v>0</v>
      </c>
      <c r="J55" s="57"/>
      <c r="K55" s="57"/>
      <c r="L55" s="57"/>
    </row>
    <row r="56" spans="2:12" x14ac:dyDescent="0.25">
      <c r="B56" s="13" t="s">
        <v>47</v>
      </c>
      <c r="C56" s="17"/>
      <c r="D56" s="96">
        <v>0</v>
      </c>
      <c r="E56" s="12"/>
      <c r="F56" s="12"/>
      <c r="G56" s="66"/>
      <c r="H56" s="66"/>
      <c r="I56" s="94">
        <f t="shared" si="4"/>
        <v>7.8</v>
      </c>
      <c r="J56" s="57"/>
      <c r="K56" s="57"/>
      <c r="L56" s="57">
        <v>7.8</v>
      </c>
    </row>
    <row r="57" spans="2:12" x14ac:dyDescent="0.25">
      <c r="B57" s="13" t="s">
        <v>48</v>
      </c>
      <c r="C57" s="12"/>
      <c r="D57" s="96">
        <v>290</v>
      </c>
      <c r="E57" s="12"/>
      <c r="F57" s="12"/>
      <c r="G57" s="66"/>
      <c r="H57" s="66"/>
      <c r="I57" s="94">
        <f t="shared" si="4"/>
        <v>101.4</v>
      </c>
      <c r="J57" s="57">
        <v>38.4</v>
      </c>
      <c r="K57" s="57">
        <v>38.4</v>
      </c>
      <c r="L57" s="57">
        <v>24.6</v>
      </c>
    </row>
    <row r="58" spans="2:12" x14ac:dyDescent="0.25">
      <c r="B58" s="13" t="s">
        <v>49</v>
      </c>
      <c r="C58" s="12"/>
      <c r="D58" s="96">
        <v>6624</v>
      </c>
      <c r="E58" s="12"/>
      <c r="F58" s="12"/>
      <c r="G58" s="66"/>
      <c r="H58" s="66"/>
      <c r="I58" s="94">
        <f t="shared" si="4"/>
        <v>4912</v>
      </c>
      <c r="J58" s="57">
        <v>13</v>
      </c>
      <c r="K58" s="57"/>
      <c r="L58" s="57">
        <v>4899</v>
      </c>
    </row>
    <row r="59" spans="2:12" x14ac:dyDescent="0.25">
      <c r="B59" s="13" t="s">
        <v>100</v>
      </c>
      <c r="C59" s="12"/>
      <c r="D59" s="96">
        <v>0</v>
      </c>
      <c r="E59" s="12"/>
      <c r="F59" s="12"/>
      <c r="G59" s="66"/>
      <c r="H59" s="66"/>
      <c r="I59" s="94">
        <f t="shared" si="4"/>
        <v>0</v>
      </c>
      <c r="J59" s="57"/>
      <c r="K59" s="57"/>
      <c r="L59" s="57"/>
    </row>
    <row r="60" spans="2:12" x14ac:dyDescent="0.25">
      <c r="B60" s="13" t="s">
        <v>104</v>
      </c>
      <c r="C60" s="12"/>
      <c r="D60" s="96">
        <v>0</v>
      </c>
      <c r="E60" s="12"/>
      <c r="F60" s="12"/>
      <c r="G60" s="66"/>
      <c r="H60" s="66"/>
      <c r="I60" s="94">
        <f t="shared" si="4"/>
        <v>0</v>
      </c>
      <c r="J60" s="57"/>
      <c r="K60" s="57"/>
      <c r="L60" s="57"/>
    </row>
    <row r="61" spans="2:12" x14ac:dyDescent="0.25">
      <c r="B61" s="13" t="s">
        <v>50</v>
      </c>
      <c r="C61" s="12"/>
      <c r="D61" s="96">
        <v>12041.1</v>
      </c>
      <c r="E61" s="12"/>
      <c r="F61" s="12"/>
      <c r="G61" s="66"/>
      <c r="H61" s="66"/>
      <c r="I61" s="94">
        <f t="shared" si="4"/>
        <v>20188.8</v>
      </c>
      <c r="J61" s="57">
        <v>6802.6</v>
      </c>
      <c r="K61" s="57">
        <v>7205.2</v>
      </c>
      <c r="L61" s="57">
        <v>6181</v>
      </c>
    </row>
    <row r="62" spans="2:12" s="19" customFormat="1" x14ac:dyDescent="0.25">
      <c r="B62" s="13" t="s">
        <v>51</v>
      </c>
      <c r="C62" s="12"/>
      <c r="D62" s="96">
        <v>5527.9</v>
      </c>
      <c r="E62" s="12"/>
      <c r="F62" s="12"/>
      <c r="G62" s="67"/>
      <c r="H62" s="67"/>
      <c r="I62" s="94">
        <f t="shared" si="4"/>
        <v>9650.5</v>
      </c>
      <c r="J62" s="71">
        <f t="shared" ref="J62:L62" si="6">J63+J64+J65+J66+J67+J68+J69+J70+J71+J72+J73+J74+J75+J76+J77+J78+J79+J80+J81+J82+J83+J84+J85+J86+J87+J88+J89+J90+J91+J92+J93+J94+J95</f>
        <v>3469.2000000000003</v>
      </c>
      <c r="K62" s="71">
        <f t="shared" si="6"/>
        <v>3574.4000000000005</v>
      </c>
      <c r="L62" s="71">
        <f t="shared" si="6"/>
        <v>2606.9</v>
      </c>
    </row>
    <row r="63" spans="2:12" x14ac:dyDescent="0.25">
      <c r="B63" s="10" t="s">
        <v>52</v>
      </c>
      <c r="C63" s="12"/>
      <c r="D63" s="96">
        <v>1129</v>
      </c>
      <c r="E63" s="12"/>
      <c r="F63" s="12"/>
      <c r="G63" s="66"/>
      <c r="H63" s="66"/>
      <c r="I63" s="94">
        <f t="shared" si="4"/>
        <v>1848</v>
      </c>
      <c r="J63" s="57">
        <v>616</v>
      </c>
      <c r="K63" s="57">
        <v>1232</v>
      </c>
      <c r="L63" s="57"/>
    </row>
    <row r="64" spans="2:12" x14ac:dyDescent="0.25">
      <c r="B64" s="10" t="s">
        <v>53</v>
      </c>
      <c r="C64" s="12"/>
      <c r="D64" s="96">
        <v>0</v>
      </c>
      <c r="E64" s="12"/>
      <c r="F64" s="12"/>
      <c r="G64" s="66"/>
      <c r="H64" s="66"/>
      <c r="I64" s="94">
        <f t="shared" si="4"/>
        <v>0</v>
      </c>
      <c r="J64" s="57"/>
      <c r="K64" s="57"/>
      <c r="L64" s="57"/>
    </row>
    <row r="65" spans="2:12" x14ac:dyDescent="0.25">
      <c r="B65" s="10" t="s">
        <v>54</v>
      </c>
      <c r="C65" s="12"/>
      <c r="D65" s="96">
        <v>2902.7</v>
      </c>
      <c r="E65" s="12"/>
      <c r="F65" s="12"/>
      <c r="G65" s="66"/>
      <c r="H65" s="66"/>
      <c r="I65" s="94">
        <f t="shared" si="4"/>
        <v>6517.5</v>
      </c>
      <c r="J65" s="57">
        <v>2172.6</v>
      </c>
      <c r="K65" s="57">
        <v>2136.9</v>
      </c>
      <c r="L65" s="57">
        <v>2208</v>
      </c>
    </row>
    <row r="66" spans="2:12" ht="30" x14ac:dyDescent="0.25">
      <c r="B66" s="10" t="s">
        <v>102</v>
      </c>
      <c r="C66" s="12"/>
      <c r="D66" s="96">
        <v>0</v>
      </c>
      <c r="E66" s="12"/>
      <c r="F66" s="12"/>
      <c r="G66" s="66"/>
      <c r="H66" s="66"/>
      <c r="I66" s="94">
        <f t="shared" si="4"/>
        <v>0</v>
      </c>
      <c r="J66" s="57"/>
      <c r="K66" s="57"/>
      <c r="L66" s="57"/>
    </row>
    <row r="67" spans="2:12" x14ac:dyDescent="0.25">
      <c r="B67" s="10" t="s">
        <v>55</v>
      </c>
      <c r="C67" s="12"/>
      <c r="D67" s="96">
        <v>0</v>
      </c>
      <c r="E67" s="12"/>
      <c r="F67" s="12"/>
      <c r="G67" s="66"/>
      <c r="H67" s="66"/>
      <c r="I67" s="94">
        <f t="shared" si="4"/>
        <v>88.1</v>
      </c>
      <c r="J67" s="57"/>
      <c r="K67" s="57"/>
      <c r="L67" s="57">
        <v>88.1</v>
      </c>
    </row>
    <row r="68" spans="2:12" x14ac:dyDescent="0.25">
      <c r="B68" s="10" t="s">
        <v>56</v>
      </c>
      <c r="C68" s="12"/>
      <c r="D68" s="96">
        <v>38.700000000000003</v>
      </c>
      <c r="E68" s="12"/>
      <c r="F68" s="12"/>
      <c r="G68" s="66"/>
      <c r="H68" s="66"/>
      <c r="I68" s="94">
        <f t="shared" si="4"/>
        <v>10.8</v>
      </c>
      <c r="J68" s="57"/>
      <c r="K68" s="57">
        <v>2.4</v>
      </c>
      <c r="L68" s="57">
        <v>8.4</v>
      </c>
    </row>
    <row r="69" spans="2:12" x14ac:dyDescent="0.25">
      <c r="B69" s="10" t="s">
        <v>57</v>
      </c>
      <c r="C69" s="12"/>
      <c r="D69" s="96">
        <v>137.6</v>
      </c>
      <c r="E69" s="12"/>
      <c r="F69" s="12"/>
      <c r="G69" s="66"/>
      <c r="H69" s="66"/>
      <c r="I69" s="94">
        <f t="shared" si="4"/>
        <v>528</v>
      </c>
      <c r="J69" s="57">
        <v>317.3</v>
      </c>
      <c r="K69" s="57"/>
      <c r="L69" s="57">
        <v>210.7</v>
      </c>
    </row>
    <row r="70" spans="2:12" x14ac:dyDescent="0.25">
      <c r="B70" s="10" t="s">
        <v>143</v>
      </c>
      <c r="C70" s="12"/>
      <c r="D70" s="96">
        <v>0</v>
      </c>
      <c r="E70" s="12"/>
      <c r="F70" s="12"/>
      <c r="G70" s="66"/>
      <c r="H70" s="66"/>
      <c r="I70" s="94">
        <f t="shared" si="4"/>
        <v>78.400000000000006</v>
      </c>
      <c r="J70" s="57"/>
      <c r="K70" s="57"/>
      <c r="L70" s="57">
        <v>78.400000000000006</v>
      </c>
    </row>
    <row r="71" spans="2:12" x14ac:dyDescent="0.25">
      <c r="B71" s="10" t="s">
        <v>58</v>
      </c>
      <c r="C71" s="12"/>
      <c r="D71" s="96">
        <v>0</v>
      </c>
      <c r="E71" s="12"/>
      <c r="F71" s="12"/>
      <c r="G71" s="66"/>
      <c r="H71" s="66"/>
      <c r="I71" s="94">
        <f t="shared" si="4"/>
        <v>0</v>
      </c>
      <c r="J71" s="57"/>
      <c r="K71" s="57"/>
      <c r="L71" s="57"/>
    </row>
    <row r="72" spans="2:12" x14ac:dyDescent="0.25">
      <c r="B72" s="10" t="s">
        <v>59</v>
      </c>
      <c r="C72" s="12"/>
      <c r="D72" s="96">
        <v>0</v>
      </c>
      <c r="E72" s="12"/>
      <c r="F72" s="12"/>
      <c r="G72" s="66"/>
      <c r="H72" s="66"/>
      <c r="I72" s="94">
        <f t="shared" si="4"/>
        <v>0</v>
      </c>
      <c r="J72" s="57"/>
      <c r="K72" s="57"/>
      <c r="L72" s="57"/>
    </row>
    <row r="73" spans="2:12" x14ac:dyDescent="0.25">
      <c r="B73" s="10" t="s">
        <v>60</v>
      </c>
      <c r="C73" s="17"/>
      <c r="D73" s="96">
        <v>0</v>
      </c>
      <c r="E73" s="12"/>
      <c r="F73" s="12"/>
      <c r="G73" s="66"/>
      <c r="H73" s="66"/>
      <c r="I73" s="94">
        <f t="shared" si="4"/>
        <v>0</v>
      </c>
      <c r="J73" s="57"/>
      <c r="K73" s="57"/>
      <c r="L73" s="57"/>
    </row>
    <row r="74" spans="2:12" ht="18.75" customHeight="1" x14ac:dyDescent="0.25">
      <c r="B74" s="10" t="s">
        <v>61</v>
      </c>
      <c r="C74" s="17"/>
      <c r="D74" s="96">
        <v>32.4</v>
      </c>
      <c r="E74" s="12"/>
      <c r="F74" s="12"/>
      <c r="G74" s="66"/>
      <c r="H74" s="66"/>
      <c r="I74" s="94">
        <f t="shared" si="4"/>
        <v>36</v>
      </c>
      <c r="J74" s="57"/>
      <c r="K74" s="57">
        <v>36</v>
      </c>
      <c r="L74" s="57"/>
    </row>
    <row r="75" spans="2:12" ht="20.25" customHeight="1" x14ac:dyDescent="0.25">
      <c r="B75" s="10" t="s">
        <v>105</v>
      </c>
      <c r="C75" s="17"/>
      <c r="D75" s="96">
        <v>0</v>
      </c>
      <c r="E75" s="12"/>
      <c r="F75" s="12"/>
      <c r="G75" s="66"/>
      <c r="H75" s="66"/>
      <c r="I75" s="94">
        <f t="shared" si="4"/>
        <v>0</v>
      </c>
      <c r="J75" s="57"/>
      <c r="K75" s="57"/>
      <c r="L75" s="57"/>
    </row>
    <row r="76" spans="2:12" ht="19.5" customHeight="1" x14ac:dyDescent="0.25">
      <c r="B76" s="10" t="s">
        <v>114</v>
      </c>
      <c r="C76" s="17"/>
      <c r="D76" s="96">
        <v>0</v>
      </c>
      <c r="E76" s="12"/>
      <c r="F76" s="12"/>
      <c r="G76" s="66"/>
      <c r="H76" s="66"/>
      <c r="I76" s="94">
        <f t="shared" si="4"/>
        <v>0</v>
      </c>
      <c r="J76" s="57"/>
      <c r="K76" s="57"/>
      <c r="L76" s="57"/>
    </row>
    <row r="77" spans="2:12" x14ac:dyDescent="0.25">
      <c r="B77" s="10" t="s">
        <v>62</v>
      </c>
      <c r="C77" s="17"/>
      <c r="D77" s="96">
        <v>0</v>
      </c>
      <c r="E77" s="12"/>
      <c r="F77" s="12"/>
      <c r="G77" s="66"/>
      <c r="H77" s="66"/>
      <c r="I77" s="94">
        <f t="shared" si="4"/>
        <v>0</v>
      </c>
      <c r="J77" s="57"/>
      <c r="K77" s="57"/>
      <c r="L77" s="57"/>
    </row>
    <row r="78" spans="2:12" x14ac:dyDescent="0.25">
      <c r="B78" s="10" t="s">
        <v>127</v>
      </c>
      <c r="C78" s="17"/>
      <c r="D78" s="96">
        <v>250</v>
      </c>
      <c r="E78" s="12"/>
      <c r="F78" s="12"/>
      <c r="G78" s="66"/>
      <c r="H78" s="66"/>
      <c r="I78" s="94">
        <f t="shared" ref="I78:I114" si="7">J78+K78+L78</f>
        <v>0</v>
      </c>
      <c r="J78" s="57"/>
      <c r="K78" s="57"/>
      <c r="L78" s="57"/>
    </row>
    <row r="79" spans="2:12" x14ac:dyDescent="0.25">
      <c r="B79" s="10" t="s">
        <v>63</v>
      </c>
      <c r="C79" s="12"/>
      <c r="D79" s="96">
        <v>243.5</v>
      </c>
      <c r="E79" s="12"/>
      <c r="F79" s="12"/>
      <c r="G79" s="68"/>
      <c r="H79" s="68"/>
      <c r="I79" s="94">
        <f t="shared" si="7"/>
        <v>0</v>
      </c>
      <c r="J79" s="57"/>
      <c r="K79" s="57"/>
      <c r="L79" s="57"/>
    </row>
    <row r="80" spans="2:12" x14ac:dyDescent="0.25">
      <c r="B80" s="10" t="s">
        <v>64</v>
      </c>
      <c r="C80" s="12"/>
      <c r="D80" s="96">
        <v>46.7</v>
      </c>
      <c r="E80" s="12"/>
      <c r="F80" s="12"/>
      <c r="G80" s="68"/>
      <c r="H80" s="68"/>
      <c r="I80" s="94">
        <f t="shared" si="7"/>
        <v>39.900000000000006</v>
      </c>
      <c r="J80" s="57">
        <v>13.3</v>
      </c>
      <c r="K80" s="57">
        <v>13.3</v>
      </c>
      <c r="L80" s="57">
        <v>13.3</v>
      </c>
    </row>
    <row r="81" spans="2:12" x14ac:dyDescent="0.25">
      <c r="B81" s="10" t="s">
        <v>65</v>
      </c>
      <c r="C81" s="12"/>
      <c r="D81" s="96">
        <v>0</v>
      </c>
      <c r="E81" s="12"/>
      <c r="F81" s="12"/>
      <c r="G81" s="66"/>
      <c r="H81" s="66"/>
      <c r="I81" s="94">
        <f t="shared" si="7"/>
        <v>0</v>
      </c>
      <c r="J81" s="57"/>
      <c r="K81" s="57"/>
      <c r="L81" s="57"/>
    </row>
    <row r="82" spans="2:12" x14ac:dyDescent="0.25">
      <c r="B82" s="20" t="s">
        <v>109</v>
      </c>
      <c r="C82" s="12"/>
      <c r="D82" s="96">
        <v>10</v>
      </c>
      <c r="E82" s="12"/>
      <c r="F82" s="12"/>
      <c r="G82" s="66"/>
      <c r="H82" s="66"/>
      <c r="I82" s="94">
        <f t="shared" si="7"/>
        <v>49.8</v>
      </c>
      <c r="J82" s="57"/>
      <c r="K82" s="57">
        <v>49.8</v>
      </c>
      <c r="L82" s="57"/>
    </row>
    <row r="83" spans="2:12" ht="30" x14ac:dyDescent="0.25">
      <c r="B83" s="20" t="s">
        <v>101</v>
      </c>
      <c r="C83" s="17"/>
      <c r="D83" s="96">
        <v>13.8</v>
      </c>
      <c r="E83" s="12"/>
      <c r="F83" s="12"/>
      <c r="G83" s="66"/>
      <c r="H83" s="66"/>
      <c r="I83" s="94">
        <f t="shared" si="7"/>
        <v>0</v>
      </c>
      <c r="J83" s="57"/>
      <c r="K83" s="57"/>
      <c r="L83" s="57"/>
    </row>
    <row r="84" spans="2:12" x14ac:dyDescent="0.25">
      <c r="B84" s="20" t="s">
        <v>115</v>
      </c>
      <c r="C84" s="17"/>
      <c r="D84" s="96">
        <v>0</v>
      </c>
      <c r="E84" s="12"/>
      <c r="F84" s="12"/>
      <c r="G84" s="66"/>
      <c r="H84" s="66"/>
      <c r="I84" s="94">
        <f t="shared" si="7"/>
        <v>350</v>
      </c>
      <c r="J84" s="57">
        <v>350</v>
      </c>
      <c r="K84" s="57"/>
      <c r="L84" s="57"/>
    </row>
    <row r="85" spans="2:12" x14ac:dyDescent="0.25">
      <c r="B85" s="20" t="s">
        <v>112</v>
      </c>
      <c r="C85" s="17"/>
      <c r="D85" s="96">
        <v>0</v>
      </c>
      <c r="E85" s="12"/>
      <c r="F85" s="12"/>
      <c r="G85" s="66"/>
      <c r="H85" s="66"/>
      <c r="I85" s="94">
        <f t="shared" si="7"/>
        <v>0</v>
      </c>
      <c r="J85" s="57"/>
      <c r="K85" s="57"/>
      <c r="L85" s="57"/>
    </row>
    <row r="86" spans="2:12" x14ac:dyDescent="0.25">
      <c r="B86" s="20" t="s">
        <v>129</v>
      </c>
      <c r="C86" s="17"/>
      <c r="D86" s="96">
        <v>199</v>
      </c>
      <c r="E86" s="12"/>
      <c r="F86" s="12"/>
      <c r="G86" s="66"/>
      <c r="H86" s="66"/>
      <c r="I86" s="94">
        <f t="shared" si="7"/>
        <v>0</v>
      </c>
      <c r="J86" s="57"/>
      <c r="K86" s="57"/>
      <c r="L86" s="57"/>
    </row>
    <row r="87" spans="2:12" x14ac:dyDescent="0.25">
      <c r="B87" s="20" t="s">
        <v>66</v>
      </c>
      <c r="C87" s="17"/>
      <c r="D87" s="96">
        <v>0</v>
      </c>
      <c r="E87" s="12"/>
      <c r="F87" s="12"/>
      <c r="G87" s="66"/>
      <c r="H87" s="66"/>
      <c r="I87" s="94">
        <f t="shared" si="7"/>
        <v>0</v>
      </c>
      <c r="J87" s="57"/>
      <c r="K87" s="57"/>
      <c r="L87" s="57"/>
    </row>
    <row r="88" spans="2:12" x14ac:dyDescent="0.25">
      <c r="B88" s="20" t="s">
        <v>67</v>
      </c>
      <c r="C88" s="17"/>
      <c r="D88" s="96">
        <v>0</v>
      </c>
      <c r="E88" s="12"/>
      <c r="F88" s="12"/>
      <c r="G88" s="66"/>
      <c r="H88" s="66"/>
      <c r="I88" s="94">
        <f t="shared" si="7"/>
        <v>0</v>
      </c>
      <c r="J88" s="57"/>
      <c r="K88" s="57"/>
      <c r="L88" s="57"/>
    </row>
    <row r="89" spans="2:12" x14ac:dyDescent="0.25">
      <c r="B89" s="20" t="s">
        <v>68</v>
      </c>
      <c r="C89" s="17"/>
      <c r="D89" s="96">
        <v>0</v>
      </c>
      <c r="E89" s="12"/>
      <c r="F89" s="12"/>
      <c r="G89" s="66"/>
      <c r="H89" s="66"/>
      <c r="I89" s="94">
        <f t="shared" si="7"/>
        <v>0</v>
      </c>
      <c r="J89" s="57"/>
      <c r="K89" s="57"/>
      <c r="L89" s="57"/>
    </row>
    <row r="90" spans="2:12" x14ac:dyDescent="0.25">
      <c r="B90" s="20" t="s">
        <v>126</v>
      </c>
      <c r="C90" s="17"/>
      <c r="D90" s="96">
        <v>440.5</v>
      </c>
      <c r="E90" s="12"/>
      <c r="F90" s="12"/>
      <c r="G90" s="66"/>
      <c r="H90" s="66"/>
      <c r="I90" s="94">
        <f t="shared" si="7"/>
        <v>0</v>
      </c>
      <c r="J90" s="57"/>
      <c r="K90" s="57"/>
      <c r="L90" s="57"/>
    </row>
    <row r="91" spans="2:12" x14ac:dyDescent="0.25">
      <c r="B91" s="20" t="s">
        <v>110</v>
      </c>
      <c r="C91" s="17"/>
      <c r="D91" s="96">
        <v>0</v>
      </c>
      <c r="E91" s="12"/>
      <c r="F91" s="12"/>
      <c r="G91" s="66"/>
      <c r="H91" s="66"/>
      <c r="I91" s="94">
        <f t="shared" si="7"/>
        <v>104</v>
      </c>
      <c r="J91" s="57"/>
      <c r="K91" s="57">
        <v>104</v>
      </c>
      <c r="L91" s="57"/>
    </row>
    <row r="92" spans="2:12" x14ac:dyDescent="0.25">
      <c r="B92" s="20" t="s">
        <v>69</v>
      </c>
      <c r="C92" s="17"/>
      <c r="D92" s="96">
        <v>84</v>
      </c>
      <c r="E92" s="12"/>
      <c r="F92" s="12"/>
      <c r="G92" s="66"/>
      <c r="H92" s="66"/>
      <c r="I92" s="94">
        <f t="shared" si="7"/>
        <v>0</v>
      </c>
      <c r="J92" s="57"/>
      <c r="K92" s="57"/>
      <c r="L92" s="57"/>
    </row>
    <row r="93" spans="2:12" x14ac:dyDescent="0.25">
      <c r="B93" s="20" t="s">
        <v>111</v>
      </c>
      <c r="C93" s="17"/>
      <c r="D93" s="96">
        <v>0</v>
      </c>
      <c r="E93" s="12"/>
      <c r="F93" s="12"/>
      <c r="G93" s="66"/>
      <c r="H93" s="66"/>
      <c r="I93" s="94">
        <f t="shared" si="7"/>
        <v>0</v>
      </c>
      <c r="J93" s="57"/>
      <c r="K93" s="57"/>
      <c r="L93" s="57"/>
    </row>
    <row r="94" spans="2:12" x14ac:dyDescent="0.25">
      <c r="B94" s="20" t="s">
        <v>70</v>
      </c>
      <c r="C94" s="17"/>
      <c r="D94" s="96">
        <v>0</v>
      </c>
      <c r="E94" s="12"/>
      <c r="F94" s="12"/>
      <c r="G94" s="66"/>
      <c r="H94" s="66"/>
      <c r="I94" s="94">
        <f t="shared" si="7"/>
        <v>0</v>
      </c>
      <c r="J94" s="57"/>
      <c r="K94" s="57"/>
      <c r="L94" s="57"/>
    </row>
    <row r="95" spans="2:12" x14ac:dyDescent="0.25">
      <c r="B95" s="20" t="s">
        <v>71</v>
      </c>
      <c r="C95" s="17"/>
      <c r="D95" s="96">
        <v>0</v>
      </c>
      <c r="E95" s="12"/>
      <c r="F95" s="12"/>
      <c r="G95" s="66"/>
      <c r="H95" s="66"/>
      <c r="I95" s="94">
        <f t="shared" si="7"/>
        <v>0</v>
      </c>
      <c r="J95" s="57"/>
      <c r="K95" s="57"/>
      <c r="L95" s="57"/>
    </row>
    <row r="96" spans="2:12" s="23" customFormat="1" x14ac:dyDescent="0.25">
      <c r="B96" s="21" t="s">
        <v>72</v>
      </c>
      <c r="C96" s="22"/>
      <c r="D96" s="96">
        <v>82342.600000000006</v>
      </c>
      <c r="E96" s="22"/>
      <c r="F96" s="22"/>
      <c r="G96" s="68"/>
      <c r="H96" s="68"/>
      <c r="I96" s="94">
        <f t="shared" si="7"/>
        <v>79232</v>
      </c>
      <c r="J96" s="88">
        <v>26366.400000000001</v>
      </c>
      <c r="K96" s="88">
        <v>26247</v>
      </c>
      <c r="L96" s="88">
        <v>26618.6</v>
      </c>
    </row>
    <row r="97" spans="2:12" ht="31.5" customHeight="1" x14ac:dyDescent="0.25">
      <c r="B97" s="13" t="s">
        <v>74</v>
      </c>
      <c r="C97" s="12"/>
      <c r="D97" s="96">
        <v>23022.1</v>
      </c>
      <c r="E97" s="12"/>
      <c r="F97" s="12"/>
      <c r="G97" s="69"/>
      <c r="H97" s="69"/>
      <c r="I97" s="94">
        <f t="shared" si="7"/>
        <v>24020.7</v>
      </c>
      <c r="J97" s="57">
        <f t="shared" ref="J97:L97" si="8">J98+J99+J100+J101+J102+J103+J108+J109+J110+J111+J112</f>
        <v>8017.2</v>
      </c>
      <c r="K97" s="57">
        <f t="shared" si="8"/>
        <v>8936.7000000000007</v>
      </c>
      <c r="L97" s="57">
        <f t="shared" si="8"/>
        <v>7066.8</v>
      </c>
    </row>
    <row r="98" spans="2:12" ht="21" customHeight="1" x14ac:dyDescent="0.25">
      <c r="B98" s="13" t="s">
        <v>119</v>
      </c>
      <c r="C98" s="12"/>
      <c r="D98" s="96"/>
      <c r="E98" s="12"/>
      <c r="F98" s="12"/>
      <c r="G98" s="69"/>
      <c r="H98" s="69"/>
      <c r="I98" s="94">
        <f t="shared" si="7"/>
        <v>0</v>
      </c>
      <c r="J98" s="57"/>
      <c r="K98" s="57"/>
      <c r="L98" s="57"/>
    </row>
    <row r="99" spans="2:12" x14ac:dyDescent="0.25">
      <c r="B99" s="10" t="s">
        <v>125</v>
      </c>
      <c r="C99" s="17"/>
      <c r="D99" s="96">
        <v>28.1</v>
      </c>
      <c r="E99" s="12"/>
      <c r="F99" s="12"/>
      <c r="G99" s="66"/>
      <c r="H99" s="66"/>
      <c r="I99" s="94">
        <f t="shared" si="7"/>
        <v>15</v>
      </c>
      <c r="J99" s="57"/>
      <c r="K99" s="57"/>
      <c r="L99" s="57">
        <v>15</v>
      </c>
    </row>
    <row r="100" spans="2:12" ht="21" customHeight="1" x14ac:dyDescent="0.25">
      <c r="B100" s="13" t="s">
        <v>76</v>
      </c>
      <c r="C100" s="17"/>
      <c r="D100" s="96">
        <v>325.39999999999998</v>
      </c>
      <c r="E100" s="12"/>
      <c r="F100" s="12"/>
      <c r="G100" s="66"/>
      <c r="H100" s="66"/>
      <c r="I100" s="94">
        <f t="shared" si="7"/>
        <v>10.1</v>
      </c>
      <c r="J100" s="57"/>
      <c r="K100" s="57"/>
      <c r="L100" s="57">
        <v>10.1</v>
      </c>
    </row>
    <row r="101" spans="2:12" ht="20.25" customHeight="1" x14ac:dyDescent="0.25">
      <c r="B101" s="13" t="s">
        <v>77</v>
      </c>
      <c r="C101" s="17"/>
      <c r="D101" s="96">
        <v>280</v>
      </c>
      <c r="E101" s="12"/>
      <c r="F101" s="12"/>
      <c r="G101" s="66"/>
      <c r="H101" s="66"/>
      <c r="I101" s="94">
        <f t="shared" si="7"/>
        <v>280</v>
      </c>
      <c r="J101" s="57"/>
      <c r="K101" s="57"/>
      <c r="L101" s="57">
        <v>280</v>
      </c>
    </row>
    <row r="102" spans="2:12" ht="19.5" customHeight="1" x14ac:dyDescent="0.25">
      <c r="B102" s="13" t="s">
        <v>78</v>
      </c>
      <c r="C102" s="17"/>
      <c r="D102" s="96">
        <v>0</v>
      </c>
      <c r="E102" s="12"/>
      <c r="F102" s="12"/>
      <c r="G102" s="66"/>
      <c r="H102" s="66"/>
      <c r="I102" s="94">
        <f t="shared" si="7"/>
        <v>0</v>
      </c>
      <c r="J102" s="57"/>
      <c r="K102" s="57"/>
      <c r="L102" s="57"/>
    </row>
    <row r="103" spans="2:12" ht="20.25" customHeight="1" x14ac:dyDescent="0.35">
      <c r="B103" s="25" t="s">
        <v>79</v>
      </c>
      <c r="C103" s="12"/>
      <c r="D103" s="96">
        <v>777.5</v>
      </c>
      <c r="E103" s="17"/>
      <c r="F103" s="17"/>
      <c r="G103" s="17"/>
      <c r="H103" s="17"/>
      <c r="I103" s="94">
        <f t="shared" si="7"/>
        <v>390.4</v>
      </c>
      <c r="J103" s="4">
        <f t="shared" ref="J103:L103" si="9">J104+J105+J106+J107</f>
        <v>176.8</v>
      </c>
      <c r="K103" s="4">
        <f t="shared" si="9"/>
        <v>94.1</v>
      </c>
      <c r="L103" s="93">
        <f t="shared" si="9"/>
        <v>119.49999999999999</v>
      </c>
    </row>
    <row r="104" spans="2:12" x14ac:dyDescent="0.25">
      <c r="B104" s="10" t="s">
        <v>80</v>
      </c>
      <c r="C104" s="17"/>
      <c r="D104" s="96">
        <v>0</v>
      </c>
      <c r="E104" s="12"/>
      <c r="F104" s="12"/>
      <c r="G104" s="66"/>
      <c r="H104" s="66"/>
      <c r="I104" s="94">
        <f t="shared" si="7"/>
        <v>274.40000000000003</v>
      </c>
      <c r="J104" s="57">
        <v>156.80000000000001</v>
      </c>
      <c r="K104" s="57">
        <v>58.8</v>
      </c>
      <c r="L104" s="57">
        <v>58.8</v>
      </c>
    </row>
    <row r="105" spans="2:12" x14ac:dyDescent="0.25">
      <c r="B105" s="10" t="s">
        <v>81</v>
      </c>
      <c r="C105" s="17"/>
      <c r="D105" s="96">
        <v>27.5</v>
      </c>
      <c r="E105" s="12"/>
      <c r="F105" s="12"/>
      <c r="G105" s="66"/>
      <c r="H105" s="66"/>
      <c r="I105" s="94">
        <f t="shared" si="7"/>
        <v>84.199999999999989</v>
      </c>
      <c r="J105" s="57">
        <v>20</v>
      </c>
      <c r="K105" s="57">
        <v>35.299999999999997</v>
      </c>
      <c r="L105" s="57">
        <v>28.9</v>
      </c>
    </row>
    <row r="106" spans="2:12" ht="17.25" customHeight="1" x14ac:dyDescent="0.25">
      <c r="B106" s="10" t="s">
        <v>82</v>
      </c>
      <c r="C106" s="17"/>
      <c r="D106" s="96">
        <v>0</v>
      </c>
      <c r="E106" s="12"/>
      <c r="F106" s="12"/>
      <c r="G106" s="66"/>
      <c r="H106" s="66"/>
      <c r="I106" s="94">
        <f t="shared" si="7"/>
        <v>31.8</v>
      </c>
      <c r="J106" s="57"/>
      <c r="K106" s="57"/>
      <c r="L106" s="57">
        <v>31.8</v>
      </c>
    </row>
    <row r="107" spans="2:12" ht="17.25" customHeight="1" x14ac:dyDescent="0.25">
      <c r="B107" s="10" t="s">
        <v>128</v>
      </c>
      <c r="C107" s="17"/>
      <c r="D107" s="96">
        <v>750</v>
      </c>
      <c r="E107" s="12"/>
      <c r="F107" s="12"/>
      <c r="G107" s="66"/>
      <c r="H107" s="66"/>
      <c r="I107" s="94">
        <f t="shared" si="7"/>
        <v>0</v>
      </c>
      <c r="J107" s="57"/>
      <c r="K107" s="57"/>
      <c r="L107" s="57"/>
    </row>
    <row r="108" spans="2:12" s="24" customFormat="1" x14ac:dyDescent="0.25">
      <c r="B108" s="13" t="s">
        <v>15</v>
      </c>
      <c r="C108" s="12"/>
      <c r="D108" s="96">
        <v>19086.599999999999</v>
      </c>
      <c r="E108" s="17"/>
      <c r="F108" s="17"/>
      <c r="G108" s="66"/>
      <c r="H108" s="66"/>
      <c r="I108" s="94">
        <f t="shared" si="7"/>
        <v>20637</v>
      </c>
      <c r="J108" s="70">
        <v>6920.5</v>
      </c>
      <c r="K108" s="70">
        <v>7842.1</v>
      </c>
      <c r="L108" s="70">
        <v>5874.4</v>
      </c>
    </row>
    <row r="109" spans="2:12" s="24" customFormat="1" x14ac:dyDescent="0.25">
      <c r="B109" s="13" t="s">
        <v>73</v>
      </c>
      <c r="C109" s="12"/>
      <c r="D109" s="96">
        <v>1090.8</v>
      </c>
      <c r="E109" s="17"/>
      <c r="F109" s="17"/>
      <c r="G109" s="66"/>
      <c r="H109" s="66"/>
      <c r="I109" s="94">
        <f t="shared" si="7"/>
        <v>1206.5999999999999</v>
      </c>
      <c r="J109" s="70">
        <v>398.3</v>
      </c>
      <c r="K109" s="70">
        <v>460.8</v>
      </c>
      <c r="L109" s="70">
        <v>347.5</v>
      </c>
    </row>
    <row r="110" spans="2:12" s="24" customFormat="1" x14ac:dyDescent="0.25">
      <c r="B110" s="13" t="s">
        <v>83</v>
      </c>
      <c r="C110" s="12"/>
      <c r="D110" s="96">
        <v>551.4</v>
      </c>
      <c r="E110" s="17"/>
      <c r="F110" s="17"/>
      <c r="G110" s="66"/>
      <c r="H110" s="66"/>
      <c r="I110" s="94">
        <f t="shared" si="7"/>
        <v>564.29999999999995</v>
      </c>
      <c r="J110" s="70">
        <v>196.7</v>
      </c>
      <c r="K110" s="70">
        <v>206</v>
      </c>
      <c r="L110" s="70">
        <v>161.6</v>
      </c>
    </row>
    <row r="111" spans="2:12" s="24" customFormat="1" x14ac:dyDescent="0.25">
      <c r="B111" s="13" t="s">
        <v>20</v>
      </c>
      <c r="C111" s="12"/>
      <c r="D111" s="96">
        <v>529.4</v>
      </c>
      <c r="E111" s="17"/>
      <c r="F111" s="17"/>
      <c r="G111" s="66"/>
      <c r="H111" s="66"/>
      <c r="I111" s="94">
        <f t="shared" si="7"/>
        <v>550.29999999999995</v>
      </c>
      <c r="J111" s="70">
        <v>194.9</v>
      </c>
      <c r="K111" s="70">
        <v>200.2</v>
      </c>
      <c r="L111" s="70">
        <v>155.19999999999999</v>
      </c>
    </row>
    <row r="112" spans="2:12" s="24" customFormat="1" x14ac:dyDescent="0.25">
      <c r="B112" s="13" t="s">
        <v>21</v>
      </c>
      <c r="C112" s="12"/>
      <c r="D112" s="96">
        <v>352.9</v>
      </c>
      <c r="E112" s="17"/>
      <c r="F112" s="17"/>
      <c r="G112" s="66"/>
      <c r="H112" s="66"/>
      <c r="I112" s="94">
        <f t="shared" si="7"/>
        <v>367</v>
      </c>
      <c r="J112" s="70">
        <v>130</v>
      </c>
      <c r="K112" s="70">
        <v>133.5</v>
      </c>
      <c r="L112" s="70">
        <v>103.5</v>
      </c>
    </row>
    <row r="113" spans="2:12" ht="33" customHeight="1" x14ac:dyDescent="0.25">
      <c r="B113" s="13" t="s">
        <v>84</v>
      </c>
      <c r="C113" s="17"/>
      <c r="D113" s="96">
        <v>0</v>
      </c>
      <c r="E113" s="12"/>
      <c r="F113" s="12"/>
      <c r="G113" s="66"/>
      <c r="H113" s="66"/>
      <c r="I113" s="94">
        <f t="shared" si="7"/>
        <v>0</v>
      </c>
      <c r="J113" s="57"/>
      <c r="K113" s="57"/>
      <c r="L113" s="57"/>
    </row>
    <row r="114" spans="2:12" x14ac:dyDescent="0.25">
      <c r="B114" s="26" t="s">
        <v>85</v>
      </c>
      <c r="C114" s="27"/>
      <c r="D114" s="96">
        <v>320959.3</v>
      </c>
      <c r="E114" s="27"/>
      <c r="F114" s="27"/>
      <c r="G114" s="27">
        <f>G13+G97</f>
        <v>0</v>
      </c>
      <c r="H114" s="27">
        <f>H13+H97</f>
        <v>0</v>
      </c>
      <c r="I114" s="94">
        <f t="shared" si="7"/>
        <v>378370.39999999997</v>
      </c>
      <c r="J114" s="74">
        <f t="shared" ref="J114:L114" si="10">J97+J13</f>
        <v>155775.5</v>
      </c>
      <c r="K114" s="74">
        <f t="shared" si="10"/>
        <v>109238.1</v>
      </c>
      <c r="L114" s="74">
        <f t="shared" si="10"/>
        <v>113356.8</v>
      </c>
    </row>
    <row r="115" spans="2:12" x14ac:dyDescent="0.25">
      <c r="B115" s="75"/>
      <c r="C115" s="76"/>
      <c r="D115" s="77"/>
      <c r="E115" s="76"/>
      <c r="F115" s="76"/>
      <c r="G115" s="76"/>
      <c r="H115" s="76"/>
      <c r="I115" s="9"/>
    </row>
    <row r="116" spans="2:12" x14ac:dyDescent="0.25">
      <c r="B116" s="62"/>
      <c r="C116" s="63"/>
      <c r="D116" s="62"/>
      <c r="E116" s="62"/>
      <c r="F116" s="62"/>
      <c r="G116" s="64"/>
      <c r="H116" s="65"/>
    </row>
    <row r="117" spans="2:12" x14ac:dyDescent="0.25">
      <c r="B117" s="28" t="s">
        <v>86</v>
      </c>
      <c r="C117" s="28"/>
      <c r="D117" s="29"/>
      <c r="E117" s="28"/>
      <c r="F117" s="28"/>
      <c r="G117" s="3"/>
      <c r="H117" s="30"/>
      <c r="K117" s="89"/>
    </row>
    <row r="118" spans="2:12" x14ac:dyDescent="0.25">
      <c r="B118" s="3"/>
      <c r="C118" s="3"/>
      <c r="D118" s="30"/>
      <c r="E118" s="3"/>
      <c r="F118" s="3"/>
      <c r="G118" s="3"/>
      <c r="H118" s="3"/>
    </row>
    <row r="119" spans="2:12" x14ac:dyDescent="0.25">
      <c r="B119" s="28" t="s">
        <v>87</v>
      </c>
      <c r="C119" s="28"/>
      <c r="D119" s="28"/>
      <c r="E119" s="28"/>
      <c r="F119" s="28"/>
      <c r="G119" s="3"/>
      <c r="H119" s="3"/>
    </row>
    <row r="120" spans="2:12" x14ac:dyDescent="0.25">
      <c r="B120" s="101"/>
      <c r="C120" s="101"/>
      <c r="D120" s="101"/>
      <c r="E120" s="80"/>
      <c r="F120" s="80"/>
      <c r="G120" s="24"/>
      <c r="H120" s="24"/>
    </row>
    <row r="121" spans="2:12" x14ac:dyDescent="0.25">
      <c r="B121" s="31"/>
      <c r="C121" s="31"/>
      <c r="D121" s="31"/>
      <c r="E121" s="31"/>
      <c r="F121" s="31"/>
      <c r="G121" s="24"/>
      <c r="H121" s="24"/>
    </row>
    <row r="124" spans="2:12" x14ac:dyDescent="0.25">
      <c r="C124" s="9"/>
      <c r="D124" s="9"/>
      <c r="E124" s="9"/>
      <c r="F124" s="9"/>
      <c r="G124" s="9"/>
      <c r="H124" s="9"/>
    </row>
    <row r="125" spans="2:12" x14ac:dyDescent="0.25">
      <c r="C125" s="9"/>
      <c r="D125" s="9"/>
      <c r="E125" s="9"/>
      <c r="F125" s="9"/>
      <c r="G125" s="9"/>
      <c r="H125" s="9"/>
    </row>
    <row r="126" spans="2:12" x14ac:dyDescent="0.25">
      <c r="C126" s="9"/>
      <c r="D126" s="9"/>
      <c r="E126" s="9"/>
      <c r="F126" s="9"/>
      <c r="G126" s="9"/>
      <c r="H126" s="9"/>
    </row>
    <row r="127" spans="2:12" x14ac:dyDescent="0.25">
      <c r="C127" s="9"/>
      <c r="D127" s="9"/>
      <c r="E127" s="9"/>
      <c r="F127" s="9"/>
      <c r="G127" s="9"/>
      <c r="H127" s="9"/>
    </row>
    <row r="128" spans="2:12" x14ac:dyDescent="0.25">
      <c r="C128" s="9"/>
      <c r="D128" s="9"/>
      <c r="E128" s="9"/>
      <c r="F128" s="9"/>
      <c r="G128" s="9"/>
      <c r="H128" s="9"/>
    </row>
    <row r="129" spans="3:8" x14ac:dyDescent="0.25">
      <c r="C129" s="9"/>
      <c r="D129" s="9"/>
      <c r="E129" s="9"/>
      <c r="F129" s="9"/>
      <c r="G129" s="9"/>
      <c r="H129" s="9"/>
    </row>
    <row r="130" spans="3:8" x14ac:dyDescent="0.25">
      <c r="C130" s="9"/>
      <c r="D130" s="9"/>
      <c r="E130" s="9"/>
      <c r="F130" s="9"/>
      <c r="G130" s="9"/>
      <c r="H130" s="9"/>
    </row>
    <row r="131" spans="3:8" x14ac:dyDescent="0.25">
      <c r="C131" s="9"/>
      <c r="D131" s="9"/>
      <c r="E131" s="9"/>
      <c r="F131" s="9"/>
      <c r="G131" s="9"/>
      <c r="H131" s="9"/>
    </row>
    <row r="132" spans="3:8" x14ac:dyDescent="0.25">
      <c r="C132" s="9"/>
      <c r="D132" s="9"/>
      <c r="E132" s="9"/>
      <c r="F132" s="9"/>
      <c r="G132" s="9"/>
      <c r="H132" s="9"/>
    </row>
    <row r="133" spans="3:8" x14ac:dyDescent="0.25">
      <c r="C133" s="9"/>
      <c r="D133" s="9"/>
      <c r="E133" s="9"/>
      <c r="F133" s="9"/>
      <c r="G133" s="9"/>
      <c r="H133" s="9"/>
    </row>
    <row r="134" spans="3:8" x14ac:dyDescent="0.25">
      <c r="C134" s="9"/>
      <c r="D134" s="9"/>
      <c r="E134" s="9"/>
      <c r="F134" s="9"/>
      <c r="G134" s="9"/>
      <c r="H134" s="9"/>
    </row>
    <row r="135" spans="3:8" x14ac:dyDescent="0.25">
      <c r="C135" s="9"/>
      <c r="D135" s="9"/>
      <c r="E135" s="9"/>
      <c r="F135" s="9"/>
      <c r="G135" s="9"/>
      <c r="H135" s="9"/>
    </row>
    <row r="136" spans="3:8" x14ac:dyDescent="0.25">
      <c r="C136" s="9"/>
      <c r="D136" s="9"/>
      <c r="E136" s="9"/>
      <c r="F136" s="9"/>
      <c r="G136" s="9"/>
      <c r="H136" s="9"/>
    </row>
    <row r="137" spans="3:8" x14ac:dyDescent="0.25">
      <c r="C137" s="9"/>
      <c r="D137" s="9"/>
      <c r="E137" s="9"/>
      <c r="F137" s="9"/>
      <c r="G137" s="9"/>
      <c r="H137" s="9"/>
    </row>
    <row r="138" spans="3:8" x14ac:dyDescent="0.25">
      <c r="C138" s="9"/>
      <c r="D138" s="9"/>
      <c r="E138" s="9"/>
      <c r="F138" s="9"/>
      <c r="G138" s="9"/>
      <c r="H138" s="9"/>
    </row>
    <row r="139" spans="3:8" x14ac:dyDescent="0.25">
      <c r="C139" s="9"/>
      <c r="D139" s="9"/>
      <c r="E139" s="9"/>
      <c r="F139" s="9"/>
      <c r="G139" s="9"/>
      <c r="H139" s="9"/>
    </row>
    <row r="140" spans="3:8" x14ac:dyDescent="0.25">
      <c r="C140" s="9"/>
      <c r="D140" s="9"/>
      <c r="E140" s="9"/>
      <c r="F140" s="9"/>
      <c r="G140" s="9"/>
      <c r="H140" s="9"/>
    </row>
  </sheetData>
  <mergeCells count="8">
    <mergeCell ref="B6:H6"/>
    <mergeCell ref="B12:H12"/>
    <mergeCell ref="B120:D120"/>
    <mergeCell ref="B4:B5"/>
    <mergeCell ref="C4:C5"/>
    <mergeCell ref="D4:D5"/>
    <mergeCell ref="E4:E5"/>
    <mergeCell ref="B2:K2"/>
  </mergeCells>
  <pageMargins left="0.7" right="0.7" top="0.75" bottom="0.75" header="0.3" footer="0.3"/>
  <pageSetup paperSize="9" scale="60" fitToHeight="0" orientation="portrait" horizontalDpi="203" verticalDpi="203" r:id="rId1"/>
  <rowBreaks count="1" manualBreakCount="1">
    <brk id="49" max="1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K86"/>
  <sheetViews>
    <sheetView topLeftCell="A47" zoomScaleNormal="100" workbookViewId="0">
      <selection activeCell="B74" sqref="B74"/>
    </sheetView>
  </sheetViews>
  <sheetFormatPr defaultRowHeight="15" x14ac:dyDescent="0.25"/>
  <cols>
    <col min="2" max="2" width="30.42578125" customWidth="1"/>
    <col min="3" max="3" width="23.28515625" customWidth="1"/>
    <col min="4" max="4" width="13" customWidth="1"/>
    <col min="7" max="7" width="10.7109375" bestFit="1" customWidth="1"/>
    <col min="10" max="10" width="46.85546875" customWidth="1"/>
  </cols>
  <sheetData>
    <row r="3" spans="2:11" ht="15.75" x14ac:dyDescent="0.25">
      <c r="B3" s="114" t="s">
        <v>88</v>
      </c>
      <c r="C3" s="114"/>
      <c r="D3" s="114"/>
      <c r="E3" s="114"/>
      <c r="F3" s="114"/>
      <c r="G3" s="114"/>
      <c r="H3" s="114"/>
      <c r="I3" s="114"/>
      <c r="J3" s="114"/>
      <c r="K3" s="3"/>
    </row>
    <row r="4" spans="2:11" ht="15.75" x14ac:dyDescent="0.25">
      <c r="B4" s="115" t="s">
        <v>144</v>
      </c>
      <c r="C4" s="116"/>
      <c r="D4" s="116"/>
      <c r="E4" s="116"/>
      <c r="F4" s="116"/>
      <c r="G4" s="116"/>
      <c r="H4" s="116"/>
      <c r="I4" s="116"/>
      <c r="J4" s="116"/>
      <c r="K4" s="3"/>
    </row>
    <row r="5" spans="2:11" ht="20.25" customHeight="1" x14ac:dyDescent="0.25">
      <c r="B5" s="32" t="s">
        <v>89</v>
      </c>
      <c r="C5" s="84"/>
      <c r="D5" s="84"/>
      <c r="E5" s="33" t="s">
        <v>90</v>
      </c>
      <c r="F5" s="33"/>
      <c r="G5" s="33"/>
      <c r="H5" s="33"/>
      <c r="I5" s="33"/>
      <c r="J5" s="84"/>
      <c r="K5" s="3"/>
    </row>
    <row r="6" spans="2:11" ht="15.75" x14ac:dyDescent="0.25">
      <c r="B6" s="33"/>
      <c r="C6" s="33"/>
      <c r="D6" s="33"/>
      <c r="J6" s="33"/>
      <c r="K6" s="3"/>
    </row>
    <row r="7" spans="2:11" ht="15.75" x14ac:dyDescent="0.25">
      <c r="B7" s="34" t="s">
        <v>91</v>
      </c>
      <c r="C7" s="34"/>
      <c r="D7" s="34"/>
      <c r="E7" s="34"/>
      <c r="F7" s="34"/>
      <c r="G7" s="34"/>
      <c r="H7" s="34"/>
      <c r="I7" s="34"/>
      <c r="J7" s="34"/>
      <c r="K7" s="3"/>
    </row>
    <row r="8" spans="2:11" x14ac:dyDescent="0.25">
      <c r="B8" s="3"/>
      <c r="C8" s="3"/>
      <c r="D8" s="3"/>
      <c r="E8" s="3"/>
      <c r="F8" s="3"/>
      <c r="G8" s="3"/>
      <c r="H8" s="3"/>
      <c r="I8" s="3"/>
      <c r="J8" s="3"/>
      <c r="K8" s="3"/>
    </row>
    <row r="9" spans="2:11" ht="15.75" x14ac:dyDescent="0.25">
      <c r="B9" s="35" t="s">
        <v>145</v>
      </c>
      <c r="C9" s="33"/>
      <c r="D9" s="33"/>
      <c r="E9" s="33"/>
      <c r="F9" s="33"/>
      <c r="G9" s="36"/>
      <c r="H9" s="33"/>
      <c r="I9" s="33"/>
      <c r="J9" s="33"/>
      <c r="K9" s="3"/>
    </row>
    <row r="10" spans="2:11" ht="15.75" x14ac:dyDescent="0.25">
      <c r="B10" s="34" t="s">
        <v>146</v>
      </c>
      <c r="C10" s="3"/>
      <c r="D10" s="34"/>
      <c r="E10" s="34"/>
      <c r="F10" s="3"/>
      <c r="G10" s="3"/>
      <c r="H10" s="3"/>
      <c r="I10" s="3"/>
      <c r="J10" s="3"/>
      <c r="K10" s="3"/>
    </row>
    <row r="11" spans="2:11" ht="15.75" x14ac:dyDescent="0.25">
      <c r="B11" s="117" t="s">
        <v>147</v>
      </c>
      <c r="C11" s="117"/>
      <c r="D11" s="117"/>
      <c r="E11" s="117"/>
      <c r="F11" s="117"/>
      <c r="G11" s="117"/>
      <c r="H11" s="117"/>
      <c r="I11" s="117"/>
      <c r="J11" s="117"/>
      <c r="K11" s="117"/>
    </row>
    <row r="12" spans="2:11" ht="15.75" x14ac:dyDescent="0.25">
      <c r="B12" s="118" t="s">
        <v>168</v>
      </c>
      <c r="C12" s="118"/>
      <c r="D12" s="118"/>
      <c r="E12" s="118"/>
      <c r="F12" s="118"/>
      <c r="G12" s="118"/>
      <c r="H12" s="118"/>
      <c r="I12" s="118"/>
      <c r="J12" s="118"/>
      <c r="K12" s="118"/>
    </row>
    <row r="13" spans="2:11" ht="15.75" x14ac:dyDescent="0.25">
      <c r="B13" s="113" t="s">
        <v>92</v>
      </c>
      <c r="C13" s="113"/>
      <c r="D13" s="113"/>
      <c r="E13" s="113"/>
      <c r="F13" s="113"/>
      <c r="G13" s="113"/>
      <c r="H13" s="113"/>
      <c r="I13" s="113"/>
      <c r="J13" s="113"/>
      <c r="K13" s="113"/>
    </row>
    <row r="14" spans="2:11" ht="15.75" x14ac:dyDescent="0.25">
      <c r="B14" s="113" t="s">
        <v>148</v>
      </c>
      <c r="C14" s="113"/>
      <c r="D14" s="113"/>
      <c r="E14" s="113"/>
      <c r="F14" s="113"/>
      <c r="G14" s="113"/>
      <c r="H14" s="113"/>
      <c r="I14" s="113"/>
      <c r="J14" s="113"/>
      <c r="K14" s="113"/>
    </row>
    <row r="15" spans="2:11" ht="15.75" x14ac:dyDescent="0.25">
      <c r="B15" s="113" t="s">
        <v>149</v>
      </c>
      <c r="C15" s="113"/>
      <c r="D15" s="113"/>
      <c r="E15" s="113"/>
      <c r="F15" s="113"/>
      <c r="G15" s="113"/>
      <c r="H15" s="113"/>
      <c r="I15" s="113"/>
      <c r="J15" s="113"/>
      <c r="K15" s="113"/>
    </row>
    <row r="16" spans="2:11" ht="15.75" x14ac:dyDescent="0.25">
      <c r="B16" s="34" t="s">
        <v>150</v>
      </c>
      <c r="C16" s="34"/>
      <c r="D16" s="34"/>
      <c r="E16" s="34"/>
      <c r="F16" s="34"/>
      <c r="G16" s="34"/>
      <c r="H16" s="34"/>
      <c r="I16" s="34"/>
      <c r="J16" s="34"/>
      <c r="K16" s="34"/>
    </row>
    <row r="17" spans="2:11" ht="15.75" x14ac:dyDescent="0.25">
      <c r="B17" s="34" t="s">
        <v>151</v>
      </c>
      <c r="C17" s="34"/>
      <c r="D17" s="34"/>
      <c r="E17" s="34"/>
      <c r="F17" s="34"/>
      <c r="G17" s="34"/>
      <c r="H17" s="34"/>
      <c r="I17" s="34"/>
      <c r="J17" s="34"/>
      <c r="K17" s="34"/>
    </row>
    <row r="18" spans="2:11" ht="15.75" x14ac:dyDescent="0.25">
      <c r="B18" s="120" t="s">
        <v>152</v>
      </c>
      <c r="C18" s="120"/>
      <c r="D18" s="120"/>
      <c r="E18" s="120"/>
      <c r="F18" s="120"/>
      <c r="G18" s="120"/>
      <c r="H18" s="120"/>
      <c r="I18" s="120"/>
      <c r="J18" s="120"/>
      <c r="K18" s="120"/>
    </row>
    <row r="19" spans="2:11" ht="15.75" x14ac:dyDescent="0.25">
      <c r="B19" s="121" t="s">
        <v>170</v>
      </c>
      <c r="C19" s="121"/>
      <c r="D19" s="121"/>
      <c r="E19" s="121"/>
      <c r="F19" s="121"/>
      <c r="G19" s="121"/>
      <c r="H19" s="121"/>
      <c r="I19" s="121"/>
      <c r="J19" s="121"/>
      <c r="K19" s="121"/>
    </row>
    <row r="20" spans="2:11" ht="15.75" x14ac:dyDescent="0.25">
      <c r="B20" s="85" t="s">
        <v>171</v>
      </c>
      <c r="C20" s="85"/>
      <c r="D20" s="85"/>
      <c r="E20" s="85"/>
      <c r="F20" s="85"/>
      <c r="G20" s="85"/>
      <c r="H20" s="85"/>
      <c r="I20" s="85"/>
      <c r="J20" s="85"/>
      <c r="K20" s="85"/>
    </row>
    <row r="21" spans="2:11" ht="15.75" x14ac:dyDescent="0.25">
      <c r="B21" s="122" t="s">
        <v>169</v>
      </c>
      <c r="C21" s="122"/>
      <c r="D21" s="122"/>
      <c r="E21" s="122"/>
      <c r="F21" s="122"/>
      <c r="G21" s="122"/>
      <c r="H21" s="122"/>
      <c r="I21" s="122"/>
      <c r="J21" s="122"/>
      <c r="K21" s="122"/>
    </row>
    <row r="22" spans="2:11" ht="15.75" x14ac:dyDescent="0.25">
      <c r="B22" s="85" t="s">
        <v>172</v>
      </c>
      <c r="C22" s="85"/>
      <c r="D22" s="85"/>
      <c r="E22" s="85"/>
      <c r="F22" s="85"/>
      <c r="G22" s="85"/>
      <c r="H22" s="85"/>
      <c r="I22" s="85"/>
      <c r="J22" s="85"/>
      <c r="K22" s="85"/>
    </row>
    <row r="23" spans="2:11" ht="15.75" x14ac:dyDescent="0.25">
      <c r="B23" s="123" t="s">
        <v>153</v>
      </c>
      <c r="C23" s="123"/>
      <c r="D23" s="123"/>
      <c r="E23" s="123"/>
      <c r="F23" s="123"/>
      <c r="G23" s="123"/>
      <c r="H23" s="123"/>
      <c r="I23" s="123"/>
      <c r="J23" s="123"/>
      <c r="K23" s="123"/>
    </row>
    <row r="24" spans="2:11" ht="15.75" x14ac:dyDescent="0.25">
      <c r="B24" s="86" t="s">
        <v>155</v>
      </c>
      <c r="C24" s="37"/>
      <c r="D24" s="37"/>
      <c r="E24" s="37"/>
      <c r="F24" s="37"/>
      <c r="G24" s="37"/>
      <c r="H24" s="37"/>
      <c r="I24" s="37"/>
      <c r="J24" s="37"/>
      <c r="K24" s="37"/>
    </row>
    <row r="25" spans="2:11" ht="15.75" x14ac:dyDescent="0.25">
      <c r="B25" s="86" t="s">
        <v>154</v>
      </c>
      <c r="C25" s="37"/>
      <c r="D25" s="37"/>
      <c r="E25" s="37"/>
      <c r="F25" s="37"/>
      <c r="G25" s="37"/>
      <c r="H25" s="37"/>
      <c r="I25" s="37"/>
      <c r="J25" s="37"/>
      <c r="K25" s="37"/>
    </row>
    <row r="26" spans="2:11" ht="15.75" x14ac:dyDescent="0.25">
      <c r="B26" s="86" t="s">
        <v>106</v>
      </c>
      <c r="C26" s="86" t="s">
        <v>130</v>
      </c>
      <c r="D26" s="37"/>
      <c r="E26" s="37"/>
      <c r="F26" s="37"/>
      <c r="G26" s="37"/>
      <c r="H26" s="37"/>
      <c r="I26" s="37"/>
      <c r="J26" s="37"/>
      <c r="K26" s="37"/>
    </row>
    <row r="27" spans="2:11" ht="15.75" x14ac:dyDescent="0.25">
      <c r="B27" s="86" t="s">
        <v>156</v>
      </c>
      <c r="C27" s="86"/>
      <c r="D27" s="37"/>
      <c r="E27" s="37"/>
      <c r="F27" s="37"/>
      <c r="G27" s="37"/>
      <c r="H27" s="37"/>
      <c r="I27" s="37"/>
      <c r="J27" s="37"/>
      <c r="K27" s="37"/>
    </row>
    <row r="28" spans="2:11" ht="15.75" x14ac:dyDescent="0.25">
      <c r="B28" s="119" t="s">
        <v>157</v>
      </c>
      <c r="C28" s="119"/>
      <c r="D28" s="119"/>
      <c r="E28" s="119"/>
      <c r="F28" s="119"/>
      <c r="G28" s="119"/>
      <c r="H28" s="119"/>
      <c r="I28" s="119"/>
      <c r="J28" s="119"/>
      <c r="K28" s="119"/>
    </row>
    <row r="29" spans="2:11" ht="15.75" x14ac:dyDescent="0.25">
      <c r="B29" s="38" t="s">
        <v>93</v>
      </c>
      <c r="C29" s="39"/>
      <c r="D29" s="40">
        <v>2562.6</v>
      </c>
      <c r="E29" s="40"/>
      <c r="F29" s="40"/>
      <c r="G29" s="40"/>
      <c r="H29" s="40"/>
      <c r="I29" s="40"/>
      <c r="J29" s="40"/>
      <c r="K29" s="40"/>
    </row>
    <row r="30" spans="2:11" ht="15.75" x14ac:dyDescent="0.25">
      <c r="B30" s="38" t="s">
        <v>116</v>
      </c>
      <c r="C30" s="3"/>
      <c r="D30" s="58">
        <v>387</v>
      </c>
      <c r="E30" s="40"/>
      <c r="F30" s="40"/>
      <c r="G30" s="40"/>
      <c r="H30" s="40"/>
      <c r="I30" s="40"/>
      <c r="J30" s="40"/>
      <c r="K30" s="40"/>
    </row>
    <row r="31" spans="2:11" ht="15.75" x14ac:dyDescent="0.25">
      <c r="B31" s="38" t="s">
        <v>139</v>
      </c>
      <c r="C31" s="3"/>
      <c r="D31" s="58">
        <v>739.6</v>
      </c>
      <c r="E31" s="40"/>
      <c r="F31" s="40"/>
      <c r="G31" s="40"/>
      <c r="H31" s="40"/>
      <c r="I31" s="40"/>
      <c r="J31" s="40"/>
      <c r="K31" s="40"/>
    </row>
    <row r="32" spans="2:11" ht="15.75" x14ac:dyDescent="0.25">
      <c r="B32" s="38" t="s">
        <v>38</v>
      </c>
      <c r="C32" s="40"/>
      <c r="D32" s="41">
        <v>823.5</v>
      </c>
      <c r="E32" s="40"/>
      <c r="F32" s="40"/>
      <c r="G32" s="40"/>
      <c r="H32" s="40"/>
      <c r="I32" s="40"/>
      <c r="J32" s="40"/>
      <c r="K32" s="40"/>
    </row>
    <row r="33" spans="2:11" ht="15.75" x14ac:dyDescent="0.25">
      <c r="B33" s="38" t="s">
        <v>43</v>
      </c>
      <c r="C33" s="40"/>
      <c r="D33" s="41">
        <v>7245.3</v>
      </c>
      <c r="E33" s="40"/>
      <c r="F33" s="40"/>
      <c r="G33" s="40"/>
      <c r="H33" s="40"/>
      <c r="I33" s="40"/>
      <c r="J33" s="40"/>
      <c r="K33" s="40"/>
    </row>
    <row r="34" spans="2:11" ht="15.75" x14ac:dyDescent="0.25">
      <c r="B34" s="38" t="s">
        <v>94</v>
      </c>
      <c r="C34" s="40"/>
      <c r="D34" s="41">
        <v>2252.5</v>
      </c>
      <c r="E34" s="40"/>
      <c r="F34" s="40"/>
      <c r="G34" s="40"/>
      <c r="H34" s="40"/>
      <c r="I34" s="40"/>
      <c r="J34" s="40"/>
      <c r="K34" s="40"/>
    </row>
    <row r="35" spans="2:11" ht="15.75" x14ac:dyDescent="0.25">
      <c r="B35" s="38" t="s">
        <v>42</v>
      </c>
      <c r="C35" s="40"/>
      <c r="D35" s="41">
        <v>1416.6</v>
      </c>
      <c r="E35" s="40"/>
      <c r="F35" s="40"/>
      <c r="G35" s="40"/>
      <c r="H35" s="40"/>
      <c r="I35" s="40"/>
      <c r="J35" s="40"/>
      <c r="K35" s="40"/>
    </row>
    <row r="36" spans="2:11" ht="15.75" x14ac:dyDescent="0.25">
      <c r="B36" s="38" t="s">
        <v>39</v>
      </c>
      <c r="C36" s="40"/>
      <c r="D36" s="41">
        <v>1403</v>
      </c>
      <c r="E36" s="40"/>
      <c r="F36" s="40"/>
      <c r="G36" s="40"/>
      <c r="H36" s="40"/>
      <c r="I36" s="40"/>
      <c r="J36" s="40"/>
      <c r="K36" s="40"/>
    </row>
    <row r="37" spans="2:11" ht="15.75" x14ac:dyDescent="0.25">
      <c r="B37" s="38" t="s">
        <v>158</v>
      </c>
      <c r="C37" s="40"/>
      <c r="D37" s="41">
        <v>5338</v>
      </c>
      <c r="E37" s="40"/>
      <c r="F37" s="40"/>
      <c r="G37" s="40"/>
      <c r="H37" s="40"/>
      <c r="I37" s="40"/>
      <c r="J37" s="40"/>
      <c r="K37" s="40"/>
    </row>
    <row r="38" spans="2:11" ht="15.75" x14ac:dyDescent="0.25">
      <c r="B38" s="38" t="s">
        <v>142</v>
      </c>
      <c r="C38" s="40"/>
      <c r="D38" s="41">
        <v>1086</v>
      </c>
      <c r="E38" s="40"/>
      <c r="F38" s="40"/>
      <c r="G38" s="40"/>
      <c r="H38" s="40"/>
      <c r="I38" s="40"/>
      <c r="J38" s="40"/>
      <c r="K38" s="40"/>
    </row>
    <row r="39" spans="2:11" ht="15.75" x14ac:dyDescent="0.25">
      <c r="B39" s="38" t="s">
        <v>159</v>
      </c>
      <c r="C39" s="40"/>
      <c r="D39" s="41">
        <v>48</v>
      </c>
      <c r="E39" s="40"/>
      <c r="F39" s="40"/>
      <c r="G39" s="40"/>
      <c r="H39" s="40"/>
      <c r="I39" s="40"/>
      <c r="J39" s="40"/>
      <c r="K39" s="40"/>
    </row>
    <row r="40" spans="2:11" ht="15.75" x14ac:dyDescent="0.25">
      <c r="B40" s="47" t="s">
        <v>160</v>
      </c>
      <c r="C40" s="40"/>
      <c r="D40" s="40"/>
      <c r="E40" s="40"/>
      <c r="F40" s="40"/>
      <c r="G40" s="40"/>
      <c r="H40" s="40"/>
      <c r="I40" s="40"/>
      <c r="J40" s="40"/>
      <c r="K40" s="40"/>
    </row>
    <row r="41" spans="2:11" ht="15.75" x14ac:dyDescent="0.25">
      <c r="B41" s="34" t="s">
        <v>161</v>
      </c>
      <c r="C41" s="43"/>
      <c r="D41" s="43"/>
      <c r="E41" s="43"/>
      <c r="F41" s="43"/>
      <c r="G41" s="43"/>
      <c r="H41" s="43"/>
      <c r="I41" s="43"/>
      <c r="J41" s="43"/>
      <c r="K41" s="43"/>
    </row>
    <row r="42" spans="2:11" ht="15.75" x14ac:dyDescent="0.25">
      <c r="B42" s="60" t="s">
        <v>162</v>
      </c>
      <c r="C42" s="43"/>
      <c r="D42" s="43"/>
      <c r="E42" s="43"/>
      <c r="F42" s="43"/>
      <c r="G42" s="43"/>
      <c r="H42" s="43"/>
      <c r="I42" s="43"/>
      <c r="J42" s="43"/>
      <c r="K42" s="43"/>
    </row>
    <row r="43" spans="2:11" ht="15.75" x14ac:dyDescent="0.25">
      <c r="B43" s="44" t="s">
        <v>117</v>
      </c>
      <c r="C43" s="45"/>
      <c r="D43" s="38">
        <v>10.8</v>
      </c>
      <c r="E43" s="38"/>
      <c r="F43" s="38"/>
      <c r="G43" s="38"/>
      <c r="H43" s="38"/>
      <c r="I43" s="38"/>
      <c r="J43" s="38"/>
      <c r="K43" s="38"/>
    </row>
    <row r="44" spans="2:11" ht="15.75" x14ac:dyDescent="0.25">
      <c r="B44" s="38" t="s">
        <v>113</v>
      </c>
      <c r="C44" s="46"/>
      <c r="D44" s="73">
        <v>528</v>
      </c>
      <c r="E44" s="40"/>
      <c r="F44" s="40"/>
      <c r="G44" s="40"/>
      <c r="H44" s="40"/>
      <c r="I44" s="40"/>
      <c r="J44" s="40"/>
      <c r="K44" s="40"/>
    </row>
    <row r="45" spans="2:11" ht="15.75" x14ac:dyDescent="0.25">
      <c r="B45" s="38" t="s">
        <v>109</v>
      </c>
      <c r="C45" s="46"/>
      <c r="D45" s="41">
        <v>49.8</v>
      </c>
      <c r="E45" s="40"/>
      <c r="F45" s="40"/>
      <c r="G45" s="40"/>
      <c r="H45" s="40"/>
      <c r="I45" s="40"/>
      <c r="J45" s="40"/>
      <c r="K45" s="40"/>
    </row>
    <row r="46" spans="2:11" ht="15.75" x14ac:dyDescent="0.25">
      <c r="B46" s="38" t="s">
        <v>164</v>
      </c>
      <c r="C46" s="46"/>
      <c r="D46" s="41">
        <v>104</v>
      </c>
      <c r="E46" s="40"/>
      <c r="F46" s="40"/>
      <c r="G46" s="40"/>
      <c r="H46" s="40"/>
      <c r="I46" s="40"/>
      <c r="J46" s="40"/>
      <c r="K46" s="40"/>
    </row>
    <row r="47" spans="2:11" ht="15.75" x14ac:dyDescent="0.25">
      <c r="B47" s="38" t="s">
        <v>131</v>
      </c>
      <c r="C47" s="46"/>
      <c r="D47" s="41"/>
      <c r="E47" s="40"/>
      <c r="F47" s="40"/>
      <c r="G47" s="40"/>
      <c r="H47" s="40"/>
      <c r="I47" s="40"/>
      <c r="J47" s="40"/>
      <c r="K47" s="40"/>
    </row>
    <row r="48" spans="2:11" ht="15.75" x14ac:dyDescent="0.25">
      <c r="B48" s="38" t="s">
        <v>95</v>
      </c>
      <c r="C48" s="46"/>
      <c r="D48" s="73">
        <v>1848</v>
      </c>
      <c r="E48" s="40"/>
      <c r="F48" s="40"/>
      <c r="G48" s="40"/>
      <c r="H48" s="40"/>
      <c r="I48" s="40"/>
      <c r="J48" s="40"/>
      <c r="K48" s="40"/>
    </row>
    <row r="49" spans="2:11" ht="15.75" x14ac:dyDescent="0.25">
      <c r="B49" s="38" t="s">
        <v>55</v>
      </c>
      <c r="C49" s="46"/>
      <c r="D49" s="73">
        <v>88.1</v>
      </c>
      <c r="E49" s="40"/>
      <c r="F49" s="40"/>
      <c r="G49" s="40"/>
      <c r="H49" s="40"/>
      <c r="I49" s="40"/>
      <c r="J49" s="40"/>
      <c r="K49" s="40"/>
    </row>
    <row r="50" spans="2:11" ht="15.75" x14ac:dyDescent="0.25">
      <c r="B50" s="44" t="s">
        <v>61</v>
      </c>
      <c r="C50" s="45"/>
      <c r="D50" s="59">
        <v>36</v>
      </c>
      <c r="E50" s="38"/>
      <c r="F50" s="38"/>
      <c r="G50" s="38"/>
      <c r="H50" s="38"/>
      <c r="I50" s="38"/>
      <c r="J50" s="38"/>
      <c r="K50" s="38"/>
    </row>
    <row r="51" spans="2:11" ht="15.75" x14ac:dyDescent="0.25">
      <c r="B51" s="44" t="s">
        <v>132</v>
      </c>
      <c r="C51" s="45"/>
      <c r="D51" s="59"/>
      <c r="E51" s="38"/>
      <c r="F51" s="38"/>
      <c r="G51" s="38"/>
      <c r="H51" s="38"/>
      <c r="I51" s="38"/>
      <c r="J51" s="38"/>
      <c r="K51" s="38"/>
    </row>
    <row r="52" spans="2:11" ht="15.75" x14ac:dyDescent="0.25">
      <c r="B52" s="44" t="s">
        <v>163</v>
      </c>
      <c r="C52" s="38"/>
      <c r="D52" s="59">
        <v>78.400000000000006</v>
      </c>
      <c r="E52" s="38"/>
      <c r="F52" s="38"/>
      <c r="G52" s="38"/>
      <c r="H52" s="38"/>
      <c r="I52" s="38"/>
      <c r="J52" s="38"/>
      <c r="K52" s="38"/>
    </row>
    <row r="53" spans="2:11" ht="15.75" x14ac:dyDescent="0.25">
      <c r="B53" s="44" t="s">
        <v>128</v>
      </c>
      <c r="C53" s="38"/>
      <c r="D53" s="59"/>
      <c r="E53" s="38"/>
      <c r="F53" s="38"/>
      <c r="G53" s="38"/>
      <c r="H53" s="38"/>
      <c r="I53" s="38"/>
      <c r="J53" s="38"/>
      <c r="K53" s="38"/>
    </row>
    <row r="54" spans="2:11" ht="15.75" x14ac:dyDescent="0.25">
      <c r="B54" s="44" t="s">
        <v>133</v>
      </c>
      <c r="C54" s="38"/>
      <c r="D54" s="59"/>
      <c r="E54" s="38"/>
      <c r="F54" s="38"/>
      <c r="G54" s="38"/>
      <c r="H54" s="38"/>
      <c r="I54" s="38"/>
      <c r="J54" s="38"/>
      <c r="K54" s="38"/>
    </row>
    <row r="55" spans="2:11" ht="15.75" x14ac:dyDescent="0.25">
      <c r="B55" s="44" t="s">
        <v>64</v>
      </c>
      <c r="C55" s="38"/>
      <c r="D55" s="59">
        <v>39.9</v>
      </c>
      <c r="E55" s="38"/>
      <c r="F55" s="38"/>
      <c r="G55" s="38"/>
      <c r="H55" s="38"/>
      <c r="I55" s="38"/>
      <c r="J55" s="38"/>
      <c r="K55" s="38"/>
    </row>
    <row r="56" spans="2:11" ht="15.75" x14ac:dyDescent="0.25">
      <c r="B56" s="44" t="s">
        <v>134</v>
      </c>
      <c r="C56" s="38"/>
      <c r="D56" s="59"/>
      <c r="E56" s="38"/>
      <c r="F56" s="38"/>
      <c r="G56" s="38"/>
      <c r="H56" s="38"/>
      <c r="I56" s="38"/>
      <c r="J56" s="38"/>
      <c r="K56" s="38"/>
    </row>
    <row r="57" spans="2:11" ht="15.75" x14ac:dyDescent="0.25">
      <c r="B57" s="44" t="s">
        <v>167</v>
      </c>
      <c r="C57" s="38"/>
      <c r="D57" s="59">
        <v>84.2</v>
      </c>
      <c r="E57" s="38"/>
      <c r="F57" s="38"/>
      <c r="G57" s="38"/>
      <c r="H57" s="38"/>
      <c r="I57" s="38"/>
      <c r="J57" s="38"/>
      <c r="K57" s="38"/>
    </row>
    <row r="58" spans="2:11" ht="15.75" x14ac:dyDescent="0.25">
      <c r="B58" s="44" t="s">
        <v>82</v>
      </c>
      <c r="C58" s="38"/>
      <c r="D58" s="59">
        <v>31.8</v>
      </c>
      <c r="E58" s="38"/>
      <c r="F58" s="38"/>
      <c r="G58" s="38"/>
      <c r="H58" s="38"/>
      <c r="I58" s="38"/>
      <c r="J58" s="38"/>
      <c r="K58" s="38"/>
    </row>
    <row r="59" spans="2:11" ht="15.75" x14ac:dyDescent="0.25">
      <c r="B59" s="44" t="s">
        <v>166</v>
      </c>
      <c r="C59" s="38"/>
      <c r="D59" s="59">
        <v>274.39999999999998</v>
      </c>
      <c r="E59" s="38"/>
      <c r="F59" s="38"/>
      <c r="G59" s="38"/>
      <c r="H59" s="38"/>
      <c r="I59" s="38"/>
      <c r="J59" s="38"/>
      <c r="K59" s="38"/>
    </row>
    <row r="60" spans="2:11" ht="15.75" x14ac:dyDescent="0.25">
      <c r="B60" s="44" t="s">
        <v>118</v>
      </c>
      <c r="C60" s="38"/>
      <c r="D60" s="59">
        <v>350</v>
      </c>
      <c r="E60" s="38"/>
      <c r="F60" s="38"/>
      <c r="G60" s="38"/>
      <c r="H60" s="38"/>
      <c r="I60" s="38"/>
      <c r="J60" s="38"/>
      <c r="K60" s="38"/>
    </row>
    <row r="61" spans="2:11" ht="15.75" x14ac:dyDescent="0.25">
      <c r="B61" s="47" t="s">
        <v>165</v>
      </c>
      <c r="C61" s="42"/>
      <c r="D61" s="42" t="s">
        <v>135</v>
      </c>
      <c r="E61" s="42"/>
      <c r="F61" s="42"/>
      <c r="G61" s="42"/>
      <c r="H61" s="42"/>
      <c r="I61" s="42"/>
      <c r="J61" s="42"/>
      <c r="K61" s="42"/>
    </row>
    <row r="62" spans="2:11" ht="15.75" x14ac:dyDescent="0.25">
      <c r="B62" s="47" t="s">
        <v>173</v>
      </c>
      <c r="C62" s="42"/>
      <c r="D62" s="42"/>
      <c r="E62" s="42"/>
      <c r="F62" s="42"/>
      <c r="G62" s="42"/>
      <c r="H62" s="42"/>
      <c r="I62" s="42"/>
      <c r="J62" s="42"/>
      <c r="K62" s="42"/>
    </row>
    <row r="63" spans="2:11" ht="22.5" customHeight="1" x14ac:dyDescent="0.25">
      <c r="B63" s="61" t="s">
        <v>174</v>
      </c>
      <c r="C63" s="50"/>
      <c r="D63" s="50">
        <v>20188.8</v>
      </c>
      <c r="E63" s="48"/>
      <c r="F63" s="48"/>
      <c r="G63" s="48"/>
      <c r="H63" s="48"/>
      <c r="I63" s="48"/>
      <c r="J63" s="48"/>
      <c r="K63" s="48"/>
    </row>
    <row r="64" spans="2:11" ht="22.5" customHeight="1" x14ac:dyDescent="0.25">
      <c r="B64" s="61" t="s">
        <v>175</v>
      </c>
      <c r="C64" s="50"/>
      <c r="D64" s="79">
        <v>280</v>
      </c>
      <c r="E64" s="48"/>
      <c r="F64" s="48"/>
      <c r="G64" s="48"/>
      <c r="H64" s="48"/>
      <c r="I64" s="48"/>
      <c r="J64" s="48"/>
      <c r="K64" s="48"/>
    </row>
    <row r="65" spans="2:11" ht="15.75" x14ac:dyDescent="0.25">
      <c r="B65" s="49" t="s">
        <v>176</v>
      </c>
      <c r="C65" s="50"/>
      <c r="D65" s="52">
        <v>586.6</v>
      </c>
      <c r="E65" s="48"/>
      <c r="F65" s="48"/>
      <c r="G65" s="48"/>
      <c r="H65" s="48"/>
      <c r="I65" s="48"/>
      <c r="J65" s="48"/>
      <c r="K65" s="48"/>
    </row>
    <row r="66" spans="2:11" ht="15.75" x14ac:dyDescent="0.25">
      <c r="B66" s="49" t="s">
        <v>177</v>
      </c>
      <c r="C66" s="50"/>
      <c r="D66" s="52">
        <v>7.8</v>
      </c>
      <c r="E66" s="48"/>
      <c r="F66" s="48"/>
      <c r="G66" s="48"/>
      <c r="H66" s="48"/>
      <c r="I66" s="48"/>
      <c r="J66" s="48"/>
      <c r="K66" s="48"/>
    </row>
    <row r="67" spans="2:11" ht="15.75" x14ac:dyDescent="0.25">
      <c r="B67" s="49" t="s">
        <v>178</v>
      </c>
      <c r="C67" s="50"/>
      <c r="D67" s="52">
        <v>10.1</v>
      </c>
      <c r="E67" s="48"/>
      <c r="F67" s="48"/>
      <c r="G67" s="48"/>
      <c r="H67" s="48"/>
      <c r="I67" s="48"/>
      <c r="J67" s="48"/>
      <c r="K67" s="48"/>
    </row>
    <row r="68" spans="2:11" ht="15.75" x14ac:dyDescent="0.25">
      <c r="B68" s="49" t="s">
        <v>179</v>
      </c>
      <c r="C68" s="50"/>
      <c r="D68" s="52">
        <v>15</v>
      </c>
      <c r="E68" s="48"/>
      <c r="F68" s="48"/>
      <c r="G68" s="48"/>
      <c r="H68" s="48"/>
      <c r="I68" s="48"/>
      <c r="J68" s="48"/>
      <c r="K68" s="48"/>
    </row>
    <row r="69" spans="2:11" ht="15.75" x14ac:dyDescent="0.25">
      <c r="B69" s="49" t="s">
        <v>136</v>
      </c>
      <c r="C69" s="48"/>
      <c r="D69" s="51">
        <v>38830</v>
      </c>
      <c r="E69" s="48"/>
      <c r="F69" s="48"/>
      <c r="G69" s="48"/>
      <c r="H69" s="48"/>
      <c r="I69" s="48"/>
      <c r="J69" s="48"/>
      <c r="K69" s="48"/>
    </row>
    <row r="70" spans="2:11" ht="15.75" x14ac:dyDescent="0.25">
      <c r="B70" s="49" t="s">
        <v>107</v>
      </c>
      <c r="C70" s="48"/>
      <c r="D70" s="52">
        <v>153</v>
      </c>
      <c r="E70" s="48"/>
      <c r="F70" s="48"/>
      <c r="G70" s="48"/>
      <c r="H70" s="48"/>
      <c r="I70" s="48"/>
      <c r="J70" s="48"/>
      <c r="K70" s="48"/>
    </row>
    <row r="71" spans="2:11" ht="15.75" x14ac:dyDescent="0.25">
      <c r="B71" s="49" t="s">
        <v>108</v>
      </c>
      <c r="C71" s="48"/>
      <c r="D71" s="78"/>
      <c r="E71" s="48"/>
      <c r="F71" s="48"/>
      <c r="G71" s="48"/>
      <c r="H71" s="48"/>
      <c r="I71" s="48"/>
      <c r="J71" s="48"/>
      <c r="K71" s="48"/>
    </row>
    <row r="72" spans="2:11" ht="15.75" x14ac:dyDescent="0.25">
      <c r="B72" s="49"/>
      <c r="C72" s="48"/>
      <c r="D72" s="52"/>
      <c r="E72" s="48"/>
      <c r="F72" s="48"/>
      <c r="G72" s="48"/>
      <c r="H72" s="48"/>
      <c r="I72" s="48"/>
      <c r="J72" s="48"/>
      <c r="K72" s="48"/>
    </row>
    <row r="73" spans="2:11" ht="15.75" x14ac:dyDescent="0.25">
      <c r="B73" s="49"/>
      <c r="C73" s="48"/>
      <c r="D73" s="52"/>
      <c r="E73" s="48"/>
      <c r="F73" s="48"/>
      <c r="G73" s="48"/>
      <c r="H73" s="48"/>
      <c r="I73" s="48"/>
      <c r="J73" s="48"/>
      <c r="K73" s="48"/>
    </row>
    <row r="74" spans="2:11" ht="15.75" x14ac:dyDescent="0.25">
      <c r="B74" s="49"/>
      <c r="C74" s="48"/>
      <c r="D74" s="52"/>
      <c r="E74" s="48"/>
      <c r="F74" s="48"/>
      <c r="G74" s="48"/>
      <c r="H74" s="48"/>
      <c r="I74" s="48"/>
      <c r="J74" s="48"/>
      <c r="K74" s="48"/>
    </row>
    <row r="75" spans="2:11" ht="15.75" x14ac:dyDescent="0.25">
      <c r="B75" s="49"/>
      <c r="C75" s="48"/>
      <c r="D75" s="52"/>
      <c r="E75" s="48"/>
      <c r="F75" s="48"/>
      <c r="G75" s="48"/>
      <c r="H75" s="48"/>
      <c r="I75" s="48"/>
      <c r="J75" s="48"/>
      <c r="K75" s="48"/>
    </row>
    <row r="76" spans="2:11" ht="15.75" x14ac:dyDescent="0.25">
      <c r="B76" s="49"/>
      <c r="C76" s="48"/>
      <c r="D76" s="52"/>
      <c r="E76" s="48"/>
      <c r="F76" s="48"/>
      <c r="G76" s="48"/>
      <c r="H76" s="48"/>
      <c r="I76" s="48"/>
      <c r="J76" s="48"/>
      <c r="K76" s="48"/>
    </row>
    <row r="77" spans="2:11" ht="15.75" x14ac:dyDescent="0.25">
      <c r="B77" s="53"/>
      <c r="C77" s="33" t="s">
        <v>96</v>
      </c>
      <c r="D77" s="33"/>
      <c r="E77" s="33"/>
      <c r="F77" s="33"/>
      <c r="G77" s="33" t="s">
        <v>97</v>
      </c>
      <c r="H77" s="34"/>
      <c r="I77" s="54"/>
      <c r="J77" s="54"/>
      <c r="K77" s="54"/>
    </row>
    <row r="78" spans="2:11" ht="15.75" x14ac:dyDescent="0.25">
      <c r="B78" s="53"/>
      <c r="C78" s="33"/>
      <c r="D78" s="33"/>
      <c r="E78" s="33"/>
      <c r="F78" s="33"/>
      <c r="G78" s="34"/>
      <c r="H78" s="34"/>
      <c r="I78" s="54"/>
      <c r="J78" s="54"/>
      <c r="K78" s="54"/>
    </row>
    <row r="79" spans="2:11" ht="15.75" x14ac:dyDescent="0.25">
      <c r="B79" s="53"/>
      <c r="C79" s="33" t="s">
        <v>98</v>
      </c>
      <c r="D79" s="33"/>
      <c r="E79" s="33"/>
      <c r="F79" s="33"/>
      <c r="G79" s="33" t="s">
        <v>99</v>
      </c>
      <c r="H79" s="34"/>
      <c r="I79" s="54"/>
      <c r="J79" s="54"/>
      <c r="K79" s="54"/>
    </row>
    <row r="80" spans="2:11" ht="15.75" x14ac:dyDescent="0.25">
      <c r="B80" s="55"/>
      <c r="C80" s="3"/>
      <c r="D80" s="3"/>
      <c r="E80" s="3"/>
      <c r="F80" s="3"/>
      <c r="G80" s="3"/>
      <c r="H80" s="3"/>
      <c r="I80" s="33"/>
      <c r="J80" s="34"/>
      <c r="K80" s="43"/>
    </row>
    <row r="81" spans="2:11" ht="15.75" x14ac:dyDescent="0.25">
      <c r="B81" s="56"/>
      <c r="C81" s="3"/>
      <c r="D81" s="3"/>
      <c r="E81" s="3"/>
      <c r="F81" s="3"/>
      <c r="G81" s="3"/>
      <c r="H81" s="3"/>
      <c r="I81" s="34"/>
      <c r="J81" s="34"/>
      <c r="K81" s="56"/>
    </row>
    <row r="82" spans="2:11" ht="15.75" x14ac:dyDescent="0.25">
      <c r="B82" s="34"/>
      <c r="C82" s="3"/>
      <c r="D82" s="3"/>
      <c r="E82" s="3"/>
      <c r="F82" s="3"/>
      <c r="G82" s="3"/>
      <c r="H82" s="3"/>
      <c r="I82" s="33"/>
      <c r="J82" s="34"/>
      <c r="K82" s="34"/>
    </row>
    <row r="83" spans="2:11" ht="15.75" x14ac:dyDescent="0.25">
      <c r="B83" s="34"/>
      <c r="C83" s="3"/>
      <c r="D83" s="3"/>
      <c r="E83" s="3"/>
      <c r="F83" s="3"/>
      <c r="G83" s="3"/>
      <c r="H83" s="3"/>
      <c r="I83" s="3"/>
      <c r="J83" s="3"/>
      <c r="K83" s="34"/>
    </row>
    <row r="84" spans="2:11" ht="15.75" x14ac:dyDescent="0.25">
      <c r="B84" s="34"/>
      <c r="C84" s="43"/>
      <c r="D84" s="3"/>
      <c r="E84" s="3"/>
      <c r="F84" s="3"/>
      <c r="G84" s="3"/>
      <c r="H84" s="3"/>
      <c r="I84" s="3"/>
      <c r="J84" s="3"/>
      <c r="K84" s="34"/>
    </row>
    <row r="85" spans="2:11" x14ac:dyDescent="0.25">
      <c r="B85" s="3"/>
      <c r="C85" s="3"/>
      <c r="D85" s="3"/>
      <c r="E85" s="3"/>
      <c r="F85" s="3"/>
      <c r="G85" s="3"/>
      <c r="H85" s="3"/>
      <c r="I85" s="3"/>
      <c r="J85" s="3"/>
      <c r="K85" s="3"/>
    </row>
    <row r="86" spans="2:11" x14ac:dyDescent="0.25">
      <c r="B86" s="3"/>
      <c r="C86" s="3"/>
      <c r="D86" s="3"/>
      <c r="E86" s="3"/>
      <c r="F86" s="3"/>
      <c r="G86" s="3"/>
      <c r="H86" s="3"/>
      <c r="I86" s="3"/>
      <c r="J86" s="3"/>
      <c r="K86" s="3"/>
    </row>
  </sheetData>
  <mergeCells count="12">
    <mergeCell ref="B28:K28"/>
    <mergeCell ref="B3:J3"/>
    <mergeCell ref="B4:J4"/>
    <mergeCell ref="B11:K11"/>
    <mergeCell ref="B12:K12"/>
    <mergeCell ref="B13:K13"/>
    <mergeCell ref="B14:K14"/>
    <mergeCell ref="B15:K15"/>
    <mergeCell ref="B18:K18"/>
    <mergeCell ref="B19:K19"/>
    <mergeCell ref="B21:K21"/>
    <mergeCell ref="B23:K23"/>
  </mergeCells>
  <pageMargins left="0.11811023622047245" right="0.11811023622047245" top="0.15748031496062992" bottom="0.15748031496062992" header="0.31496062992125984" footer="0.19685039370078741"/>
  <pageSetup paperSize="9" scale="58" orientation="portrait" r:id="rId1"/>
  <colBreaks count="1" manualBreakCount="1">
    <brk id="1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дох и расход 2кв 23 </vt:lpstr>
      <vt:lpstr>пояснит записка 2кв 2023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cp:lastPrinted>2023-07-05T09:32:51Z</cp:lastPrinted>
  <dcterms:created xsi:type="dcterms:W3CDTF">2022-04-06T08:20:51Z</dcterms:created>
  <dcterms:modified xsi:type="dcterms:W3CDTF">2023-07-05T10:02:44Z</dcterms:modified>
</cp:coreProperties>
</file>